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810" activeTab="0"/>
  </bookViews>
  <sheets>
    <sheet name="Sheet1" sheetId="1" r:id="rId1"/>
  </sheets>
  <definedNames>
    <definedName name="_xlnm.Print_Area" localSheetId="0">'Sheet1'!$A$1:$L$131</definedName>
  </definedNames>
  <calcPr fullCalcOnLoad="1"/>
</workbook>
</file>

<file path=xl/sharedStrings.xml><?xml version="1.0" encoding="utf-8"?>
<sst xmlns="http://schemas.openxmlformats.org/spreadsheetml/2006/main" count="177" uniqueCount="165">
  <si>
    <t>Description</t>
  </si>
  <si>
    <t>Qty in Singles</t>
  </si>
  <si>
    <t>Toko Oval Brush with Strap Copper 17 mm</t>
  </si>
  <si>
    <t>Toko Oval Brush with Strap Nylon 15 mm</t>
  </si>
  <si>
    <t>Toko Oval Brush with Strap Horsehair 10 mm</t>
  </si>
  <si>
    <t>Toko Copper Brush</t>
  </si>
  <si>
    <t>Toko Nylon Brush</t>
  </si>
  <si>
    <t>Toko Nylon Polishing Brush</t>
  </si>
  <si>
    <t>Pump-up Sprayer 1 l</t>
  </si>
  <si>
    <t>Steel Scraper Blade</t>
  </si>
  <si>
    <t>Plexiblade 3 mm, no packaging</t>
  </si>
  <si>
    <t>Plexiblade 5 mm, no packaging</t>
  </si>
  <si>
    <t>Scraper Sharpener</t>
  </si>
  <si>
    <t>Plasto Cork</t>
  </si>
  <si>
    <t>Wax Cork (Natural)</t>
  </si>
  <si>
    <t>Snow Thermometer, F and C</t>
  </si>
  <si>
    <t>Toko Masking Tape</t>
  </si>
  <si>
    <t>Toko Horsehair Brush</t>
  </si>
  <si>
    <t>Base Tex Paper, 30m</t>
  </si>
  <si>
    <t>Nordlite X-Cold Powder</t>
  </si>
  <si>
    <t>Scraper Sharpener World Cup</t>
  </si>
  <si>
    <t>Waxremover hc3, 250 ml</t>
  </si>
  <si>
    <t>Waxremover hc3, 500 ml</t>
  </si>
  <si>
    <t>Waxremover hc3, 2.5 l</t>
  </si>
  <si>
    <t>Team Name</t>
  </si>
  <si>
    <t>Name</t>
  </si>
  <si>
    <t>Phone</t>
  </si>
  <si>
    <t>Order Date</t>
  </si>
  <si>
    <t>Racer Cost $</t>
  </si>
  <si>
    <t>Retail $</t>
  </si>
  <si>
    <t>Extended</t>
  </si>
  <si>
    <t>Part #</t>
  </si>
  <si>
    <t>T14 Digital Wax Iron 1200W USA</t>
  </si>
  <si>
    <t>T8  Wax Iron 800W USA</t>
  </si>
  <si>
    <t>Toko Oval Brush with Strap Steel 25 mm</t>
  </si>
  <si>
    <t>Digital Snowthermometer</t>
  </si>
  <si>
    <t>GelClean Spray, 250 ml</t>
  </si>
  <si>
    <t>Toko Combi Brush Nylon/Copper</t>
  </si>
  <si>
    <t>Thermo Cork</t>
  </si>
  <si>
    <t>Yellow</t>
  </si>
  <si>
    <t>Red</t>
  </si>
  <si>
    <t>Blue</t>
  </si>
  <si>
    <t>Graphite</t>
  </si>
  <si>
    <t>Transparent</t>
  </si>
  <si>
    <t>Repair Candle, 4pcs w/packaging</t>
  </si>
  <si>
    <t>Multi-purpose Scraper with hook option</t>
  </si>
  <si>
    <t>Toko Adhesive Tape, 65m x 3 cm</t>
  </si>
  <si>
    <t>See Softgoods Catalog and Order Form for Nordic Hats, Gloves, and Bags</t>
  </si>
  <si>
    <t>Ship to dealer below</t>
  </si>
  <si>
    <t>Address</t>
  </si>
  <si>
    <t>C/S/Z</t>
  </si>
  <si>
    <t>email</t>
  </si>
  <si>
    <r>
      <t xml:space="preserve">Check out </t>
    </r>
    <r>
      <rPr>
        <b/>
        <u val="single"/>
        <sz val="10"/>
        <rFont val="Arial"/>
        <family val="2"/>
      </rPr>
      <t>www.TokoVideos.com</t>
    </r>
    <r>
      <rPr>
        <b/>
        <sz val="10"/>
        <rFont val="Arial"/>
        <family val="2"/>
      </rPr>
      <t xml:space="preserve"> for helpful wax and tuning instruction.</t>
    </r>
  </si>
  <si>
    <t xml:space="preserve">Give this order form to your local dealer for them to order on your behalf.  </t>
  </si>
  <si>
    <t>This order form is to facilitate a team night once a year with a Toko dealer</t>
  </si>
  <si>
    <t>For more information, please call 800 343 8335. The is the "Toko Race Service Order Form"</t>
  </si>
  <si>
    <t>Base Green</t>
  </si>
  <si>
    <t>Xcold</t>
  </si>
  <si>
    <t>5508750,1,2,3,4</t>
  </si>
  <si>
    <t>Nordic Gripwax, 25g</t>
  </si>
  <si>
    <t>5508740,1,2,3</t>
  </si>
  <si>
    <t>Nordic Klister, 55g</t>
  </si>
  <si>
    <t>Groove Pin Nordic Backshop</t>
  </si>
  <si>
    <t>Extract Pole</t>
  </si>
  <si>
    <t xml:space="preserve">Cross Country Profile </t>
  </si>
  <si>
    <t>Clamps for Cross Country Profile</t>
  </si>
  <si>
    <t>Legs for Cross Country Profile</t>
  </si>
  <si>
    <t>Ski Vise Nordic (3 piece)</t>
  </si>
  <si>
    <t>Ski Tie Nordic (sleeves), 24 pc Display</t>
  </si>
  <si>
    <t>Ski Clip Nordic (wrap around), 60 pc Display</t>
  </si>
  <si>
    <t>Toko Ski Holder Belt (Wall Ski Holders for XC Skis)</t>
  </si>
  <si>
    <t>Fibertex Kit</t>
  </si>
  <si>
    <t>Workbench</t>
  </si>
  <si>
    <t>Hot Waxes</t>
  </si>
  <si>
    <t xml:space="preserve">Gripwaxes/Klisters </t>
  </si>
  <si>
    <t>Base Cleaning and Repair</t>
  </si>
  <si>
    <t xml:space="preserve">Base Repair </t>
  </si>
  <si>
    <t xml:space="preserve">Base Tuning/Preparation </t>
  </si>
  <si>
    <t xml:space="preserve">Hand and Roto Brushes </t>
  </si>
  <si>
    <t xml:space="preserve">Base Preparation </t>
  </si>
  <si>
    <t xml:space="preserve">Fixation Devices </t>
  </si>
  <si>
    <t>Accessories</t>
  </si>
  <si>
    <t>T18 Digital Racing Iron 850W USA</t>
  </si>
  <si>
    <t>Iron Cover</t>
  </si>
  <si>
    <t>Grand Total</t>
  </si>
  <si>
    <t>5543042,1</t>
  </si>
  <si>
    <t>XC Profile Bench use ONLY w/ Workbench 5549883</t>
  </si>
  <si>
    <t xml:space="preserve">Nordic KlisterSpray Base Green, 70ml </t>
  </si>
  <si>
    <t xml:space="preserve">Nordic KlisterSpray Universal, 70ml </t>
  </si>
  <si>
    <t xml:space="preserve">Workbench Small </t>
  </si>
  <si>
    <t xml:space="preserve"> </t>
  </si>
  <si>
    <t>5502035,6,7</t>
  </si>
  <si>
    <t>5502044,5,6</t>
  </si>
  <si>
    <t xml:space="preserve">BP Liquid Paraffin </t>
  </si>
  <si>
    <t xml:space="preserve">BP Hot Waxes, 120g </t>
  </si>
  <si>
    <t xml:space="preserve">Base Performance Cleaning, 120g </t>
  </si>
  <si>
    <t xml:space="preserve">All-in-One Hot Wax, 120g </t>
  </si>
  <si>
    <t xml:space="preserve">Scraper Sharpener World Cup Pro, 110v (US version) </t>
  </si>
  <si>
    <t xml:space="preserve">Ski Vise Nordic World Cup </t>
  </si>
  <si>
    <t>Liquid Parrafin</t>
  </si>
  <si>
    <t>5502053,4,5</t>
  </si>
  <si>
    <t>Liquid Paraffin Polishing Brush</t>
  </si>
  <si>
    <t>Warm</t>
  </si>
  <si>
    <t xml:space="preserve"> Univ</t>
  </si>
  <si>
    <t>Cold</t>
  </si>
  <si>
    <t>5503027,8,9</t>
  </si>
  <si>
    <t>5504027,8,9</t>
  </si>
  <si>
    <t>Black</t>
  </si>
  <si>
    <t>5502048,9,50,51</t>
  </si>
  <si>
    <t>5501028,9,30,31</t>
  </si>
  <si>
    <t>Skin Proofing Treatment</t>
  </si>
  <si>
    <t>ALL WAXES ARE FLUORINE FREE</t>
  </si>
  <si>
    <t xml:space="preserve">Roto Brush Merino Wool, 100ml </t>
  </si>
  <si>
    <t xml:space="preserve">WC HP Hot Waxes, 120g </t>
  </si>
  <si>
    <t xml:space="preserve">WC HP Hot Waxes, 40g </t>
  </si>
  <si>
    <t xml:space="preserve">P Hot Waxes, 120g fluoro free </t>
  </si>
  <si>
    <t xml:space="preserve">P Hot Waxes, 40g fluoro free </t>
  </si>
  <si>
    <t xml:space="preserve">Natural Hot Wax, 120g (rapidly biodegradable wax) </t>
  </si>
  <si>
    <t xml:space="preserve">Natural Hot Wax, 40g (rapidly biodegradable wax) </t>
  </si>
  <si>
    <t>HP Liquid Paraffin, fluor free</t>
  </si>
  <si>
    <t>Basic Hot Wax Kit</t>
  </si>
  <si>
    <t>Kits - see complete information at www.TokoUS.com and under Starter Kits</t>
  </si>
  <si>
    <t>TKK014</t>
  </si>
  <si>
    <t>TKK19</t>
  </si>
  <si>
    <t>Grip Wax Kit</t>
  </si>
  <si>
    <t>BP Liquid Paraffin Kit</t>
  </si>
  <si>
    <t>TKK20</t>
  </si>
  <si>
    <t>TKK21</t>
  </si>
  <si>
    <t>Skin Treatment Kit</t>
  </si>
  <si>
    <t>Powders</t>
  </si>
  <si>
    <t>5503030,1,2</t>
  </si>
  <si>
    <t>HP Powder, 50g NEW</t>
  </si>
  <si>
    <t>Rotary Brush Steel</t>
  </si>
  <si>
    <t>Rotary Brush Horsehair</t>
  </si>
  <si>
    <t>Rotary Brush Nylon</t>
  </si>
  <si>
    <t>Rotary Brush Fleece</t>
  </si>
  <si>
    <t>Rotary Handle 100mm</t>
  </si>
  <si>
    <t xml:space="preserve">Structurite Roller Blue 1 (0.5sr) </t>
  </si>
  <si>
    <t>Structurite Roller Blue 2 (0.5sl)</t>
  </si>
  <si>
    <t xml:space="preserve">Structurite Roller Red 1 (1.0sr) </t>
  </si>
  <si>
    <t xml:space="preserve">Structurite Roller Red 2 (1.0sl) </t>
  </si>
  <si>
    <t xml:space="preserve">Structurite Roller Yellow 1 (1.5sr) </t>
  </si>
  <si>
    <t xml:space="preserve">Structurite Roller Yellow 2 (1.5sl) </t>
  </si>
  <si>
    <t xml:space="preserve">Structurite Nordic </t>
  </si>
  <si>
    <t xml:space="preserve">Structurite Nordic Kit </t>
  </si>
  <si>
    <t xml:space="preserve">Ski Holder for use with all workbenches </t>
  </si>
  <si>
    <t xml:space="preserve">Toko Workshop Apron, cotton </t>
  </si>
  <si>
    <t>5500218,21,20</t>
  </si>
  <si>
    <t>BP Hot Waxes, 960g NEW</t>
  </si>
  <si>
    <t>Natural Hot Waxes</t>
  </si>
  <si>
    <t>5502060,61,62</t>
  </si>
  <si>
    <t>Natural Performance Hot Wax, 120g</t>
  </si>
  <si>
    <t>5501033,34,35</t>
  </si>
  <si>
    <t>Natural Performance Hot Wax, 40g</t>
  </si>
  <si>
    <t>Skin Cleaner, 100ml NEW</t>
  </si>
  <si>
    <t xml:space="preserve">Skin Proof, 100ml </t>
  </si>
  <si>
    <t>Iron Bag NEW</t>
  </si>
  <si>
    <t>Racing Iron Mat NEW</t>
  </si>
  <si>
    <t>Racing Workbench NEW</t>
  </si>
  <si>
    <t>Racing Protection Mask NEW</t>
  </si>
  <si>
    <t>Spare Filter for Racing Protection Mask NEW</t>
  </si>
  <si>
    <t>XC Profile Set for use with ONLY Small and Racing Workbenches</t>
  </si>
  <si>
    <t>Toko Race Service Order Form 2023/24 Nordic Wax and Tools</t>
  </si>
  <si>
    <t>5502056,7,8</t>
  </si>
  <si>
    <t>P Liquid Paraffin, 100ml NEW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</si>
</sst>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4" fontId="5" fillId="0" borderId="0" xfId="44" applyFont="1" applyAlignment="1">
      <alignment horizontal="center"/>
    </xf>
    <xf numFmtId="0" fontId="5" fillId="0" borderId="12" xfId="0" applyFont="1" applyBorder="1" applyAlignment="1">
      <alignment/>
    </xf>
    <xf numFmtId="44" fontId="5" fillId="0" borderId="12" xfId="44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4" fontId="5" fillId="0" borderId="0" xfId="44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44" fontId="0" fillId="0" borderId="0" xfId="44" applyFont="1" applyBorder="1" applyAlignment="1">
      <alignment horizontal="center"/>
    </xf>
    <xf numFmtId="44" fontId="5" fillId="0" borderId="15" xfId="44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0" xfId="44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3" xfId="0" applyFont="1" applyBorder="1" applyAlignment="1">
      <alignment/>
    </xf>
    <xf numFmtId="44" fontId="4" fillId="0" borderId="13" xfId="44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4" fontId="5" fillId="0" borderId="13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8" fillId="0" borderId="15" xfId="44" applyFont="1" applyBorder="1" applyAlignment="1">
      <alignment/>
    </xf>
    <xf numFmtId="44" fontId="0" fillId="0" borderId="15" xfId="44" applyFont="1" applyBorder="1" applyAlignment="1">
      <alignment horizontal="center"/>
    </xf>
    <xf numFmtId="44" fontId="8" fillId="0" borderId="15" xfId="44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>
      <alignment vertical="top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44" applyFont="1" applyAlignment="1">
      <alignment horizontal="center"/>
    </xf>
    <xf numFmtId="1" fontId="6" fillId="0" borderId="12" xfId="0" applyNumberFormat="1" applyFont="1" applyBorder="1" applyAlignment="1">
      <alignment horizontal="left"/>
    </xf>
    <xf numFmtId="0" fontId="5" fillId="0" borderId="19" xfId="44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44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4" fontId="9" fillId="0" borderId="0" xfId="44" applyFont="1" applyAlignment="1">
      <alignment horizontal="center"/>
    </xf>
    <xf numFmtId="44" fontId="9" fillId="0" borderId="0" xfId="44" applyFont="1" applyBorder="1" applyAlignment="1">
      <alignment horizontal="center"/>
    </xf>
    <xf numFmtId="44" fontId="5" fillId="0" borderId="12" xfId="44" applyNumberFormat="1" applyFont="1" applyBorder="1" applyAlignment="1">
      <alignment horizontal="center"/>
    </xf>
    <xf numFmtId="44" fontId="5" fillId="0" borderId="13" xfId="44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3" xfId="44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 horizontal="left"/>
    </xf>
    <xf numFmtId="44" fontId="3" fillId="0" borderId="22" xfId="44" applyFont="1" applyBorder="1" applyAlignment="1">
      <alignment horizontal="left"/>
    </xf>
    <xf numFmtId="44" fontId="0" fillId="0" borderId="22" xfId="44" applyFont="1" applyBorder="1" applyAlignment="1">
      <alignment horizontal="center"/>
    </xf>
    <xf numFmtId="44" fontId="3" fillId="0" borderId="23" xfId="44" applyFont="1" applyBorder="1" applyAlignment="1">
      <alignment horizontal="left"/>
    </xf>
    <xf numFmtId="0" fontId="3" fillId="0" borderId="22" xfId="0" applyFont="1" applyBorder="1" applyAlignment="1">
      <alignment/>
    </xf>
    <xf numFmtId="44" fontId="3" fillId="0" borderId="24" xfId="44" applyFont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22" xfId="0" applyBorder="1" applyAlignment="1">
      <alignment/>
    </xf>
    <xf numFmtId="44" fontId="0" fillId="0" borderId="22" xfId="44" applyFont="1" applyBorder="1" applyAlignment="1">
      <alignment/>
    </xf>
    <xf numFmtId="44" fontId="0" fillId="0" borderId="23" xfId="44" applyFont="1" applyBorder="1" applyAlignment="1">
      <alignment horizontal="center"/>
    </xf>
    <xf numFmtId="44" fontId="3" fillId="0" borderId="25" xfId="44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4" fontId="0" fillId="0" borderId="23" xfId="44" applyFont="1" applyBorder="1" applyAlignment="1">
      <alignment/>
    </xf>
    <xf numFmtId="44" fontId="4" fillId="0" borderId="0" xfId="44" applyFont="1" applyBorder="1" applyAlignment="1">
      <alignment horizontal="right"/>
    </xf>
    <xf numFmtId="44" fontId="4" fillId="0" borderId="0" xfId="44" applyFont="1" applyBorder="1" applyAlignment="1">
      <alignment horizontal="center"/>
    </xf>
    <xf numFmtId="0" fontId="6" fillId="0" borderId="12" xfId="0" applyFont="1" applyBorder="1" applyAlignment="1">
      <alignment/>
    </xf>
    <xf numFmtId="44" fontId="5" fillId="0" borderId="26" xfId="44" applyFont="1" applyBorder="1" applyAlignment="1">
      <alignment horizontal="center"/>
    </xf>
    <xf numFmtId="0" fontId="6" fillId="0" borderId="13" xfId="0" applyFont="1" applyBorder="1" applyAlignment="1">
      <alignment/>
    </xf>
    <xf numFmtId="44" fontId="5" fillId="0" borderId="27" xfId="44" applyFont="1" applyBorder="1" applyAlignment="1">
      <alignment horizontal="center"/>
    </xf>
    <xf numFmtId="44" fontId="5" fillId="0" borderId="28" xfId="44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0" fillId="0" borderId="14" xfId="0" applyNumberFormat="1" applyBorder="1" applyAlignment="1">
      <alignment/>
    </xf>
    <xf numFmtId="44" fontId="5" fillId="0" borderId="2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30" xfId="44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right"/>
    </xf>
    <xf numFmtId="44" fontId="5" fillId="0" borderId="13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4" xfId="0" applyNumberFormat="1" applyFont="1" applyBorder="1" applyAlignment="1">
      <alignment horizontal="right"/>
    </xf>
    <xf numFmtId="44" fontId="5" fillId="0" borderId="14" xfId="0" applyNumberFormat="1" applyFont="1" applyBorder="1" applyAlignment="1">
      <alignment/>
    </xf>
    <xf numFmtId="44" fontId="5" fillId="0" borderId="15" xfId="44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5" fillId="0" borderId="12" xfId="44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9" fillId="0" borderId="15" xfId="44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" fontId="6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31" xfId="44" applyNumberFormat="1" applyFont="1" applyBorder="1" applyAlignment="1">
      <alignment horizontal="center"/>
    </xf>
    <xf numFmtId="44" fontId="5" fillId="0" borderId="12" xfId="44" applyFont="1" applyFill="1" applyBorder="1" applyAlignment="1">
      <alignment horizontal="center"/>
    </xf>
    <xf numFmtId="44" fontId="5" fillId="0" borderId="13" xfId="44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3" xfId="44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44" applyNumberFormat="1" applyFont="1" applyBorder="1" applyAlignment="1">
      <alignment horizontal="center"/>
    </xf>
    <xf numFmtId="44" fontId="5" fillId="0" borderId="0" xfId="44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44" fontId="4" fillId="0" borderId="0" xfId="44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left" wrapText="1"/>
    </xf>
    <xf numFmtId="44" fontId="4" fillId="0" borderId="12" xfId="44" applyFont="1" applyBorder="1" applyAlignment="1">
      <alignment horizontal="center" wrapText="1"/>
    </xf>
    <xf numFmtId="0" fontId="5" fillId="0" borderId="33" xfId="44" applyNumberFormat="1" applyFont="1" applyBorder="1" applyAlignment="1">
      <alignment horizontal="center"/>
    </xf>
    <xf numFmtId="44" fontId="5" fillId="0" borderId="12" xfId="44" applyFont="1" applyBorder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1" fontId="6" fillId="32" borderId="12" xfId="0" applyNumberFormat="1" applyFont="1" applyFill="1" applyBorder="1" applyAlignment="1">
      <alignment horizontal="left"/>
    </xf>
    <xf numFmtId="44" fontId="5" fillId="32" borderId="12" xfId="44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9" fillId="0" borderId="15" xfId="0" applyFont="1" applyBorder="1" applyAlignment="1">
      <alignment horizontal="left"/>
    </xf>
    <xf numFmtId="44" fontId="5" fillId="32" borderId="15" xfId="44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6" fillId="32" borderId="12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0" fillId="0" borderId="14" xfId="44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44" fontId="0" fillId="0" borderId="34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2" xfId="44" applyNumberFormat="1" applyFont="1" applyBorder="1" applyAlignment="1">
      <alignment horizontal="center"/>
    </xf>
    <xf numFmtId="0" fontId="0" fillId="0" borderId="2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123825</xdr:rowOff>
    </xdr:from>
    <xdr:to>
      <xdr:col>11</xdr:col>
      <xdr:colOff>466725</xdr:colOff>
      <xdr:row>3</xdr:row>
      <xdr:rowOff>142875</xdr:rowOff>
    </xdr:to>
    <xdr:pic>
      <xdr:nvPicPr>
        <xdr:cNvPr id="1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23825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showGridLines="0" tabSelected="1" workbookViewId="0" topLeftCell="A1">
      <selection activeCell="J126" sqref="J126"/>
    </sheetView>
  </sheetViews>
  <sheetFormatPr defaultColWidth="9.140625" defaultRowHeight="12.75"/>
  <cols>
    <col min="1" max="1" width="12.57421875" style="15" customWidth="1"/>
    <col min="2" max="2" width="12.00390625" style="22" customWidth="1"/>
    <col min="3" max="3" width="16.7109375" style="0" customWidth="1"/>
    <col min="4" max="4" width="5.7109375" style="0" customWidth="1"/>
    <col min="5" max="5" width="5.7109375" style="1" customWidth="1"/>
    <col min="6" max="7" width="5.7109375" style="2" customWidth="1"/>
    <col min="8" max="8" width="5.421875" style="2" customWidth="1"/>
    <col min="9" max="9" width="9.421875" style="2" customWidth="1"/>
    <col min="10" max="10" width="8.7109375" style="2" customWidth="1"/>
    <col min="11" max="11" width="5.421875" style="2" customWidth="1"/>
    <col min="12" max="12" width="8.8515625" style="0" customWidth="1"/>
    <col min="13" max="13" width="17.00390625" style="0" customWidth="1"/>
  </cols>
  <sheetData>
    <row r="1" spans="1:13" s="3" customFormat="1" ht="18" customHeight="1" thickBot="1">
      <c r="A1" s="82" t="s">
        <v>162</v>
      </c>
      <c r="B1" s="33"/>
      <c r="C1" s="50"/>
      <c r="D1" s="50"/>
      <c r="E1" s="41"/>
      <c r="F1" s="42"/>
      <c r="G1" s="42"/>
      <c r="H1" s="42"/>
      <c r="I1" s="42"/>
      <c r="J1" s="42"/>
      <c r="K1" s="43"/>
      <c r="L1" s="44"/>
      <c r="M1" s="32"/>
    </row>
    <row r="2" spans="1:13" s="3" customFormat="1" ht="13.5" customHeight="1" thickBot="1">
      <c r="A2" s="89" t="s">
        <v>24</v>
      </c>
      <c r="B2" s="83"/>
      <c r="C2" s="90"/>
      <c r="D2" s="90"/>
      <c r="E2" s="91"/>
      <c r="F2" s="92"/>
      <c r="G2" s="18"/>
      <c r="H2" s="18"/>
      <c r="I2" s="18"/>
      <c r="J2" s="18"/>
      <c r="K2" s="40"/>
      <c r="L2" s="4"/>
      <c r="M2" s="32"/>
    </row>
    <row r="3" spans="1:13" s="3" customFormat="1" ht="13.5" customHeight="1" thickBot="1">
      <c r="A3" s="89" t="s">
        <v>25</v>
      </c>
      <c r="B3" s="83"/>
      <c r="C3" s="84"/>
      <c r="D3" s="84"/>
      <c r="E3" s="85"/>
      <c r="F3" s="96"/>
      <c r="G3" s="40"/>
      <c r="H3" s="40"/>
      <c r="I3" s="40"/>
      <c r="J3" s="40"/>
      <c r="K3" s="31"/>
      <c r="L3" s="4"/>
      <c r="M3" s="32"/>
    </row>
    <row r="4" spans="1:13" s="3" customFormat="1" ht="13.5" customHeight="1" thickBot="1">
      <c r="A4" s="95" t="s">
        <v>49</v>
      </c>
      <c r="B4" s="83"/>
      <c r="C4" s="84"/>
      <c r="D4" s="84"/>
      <c r="E4" s="85"/>
      <c r="F4" s="86"/>
      <c r="G4" s="88"/>
      <c r="H4" s="26"/>
      <c r="I4" s="26"/>
      <c r="J4" s="26"/>
      <c r="K4" s="31"/>
      <c r="L4" s="4"/>
      <c r="M4" s="32"/>
    </row>
    <row r="5" spans="1:13" s="3" customFormat="1" ht="13.5" customHeight="1" thickBot="1">
      <c r="A5" s="95" t="s">
        <v>50</v>
      </c>
      <c r="B5" s="83"/>
      <c r="C5" s="87"/>
      <c r="D5" s="87"/>
      <c r="E5" s="85"/>
      <c r="F5" s="86"/>
      <c r="G5" s="35" t="s">
        <v>48</v>
      </c>
      <c r="H5" s="26"/>
      <c r="I5" s="26"/>
      <c r="J5" s="26"/>
      <c r="K5" s="31"/>
      <c r="L5" s="4"/>
      <c r="M5" s="32"/>
    </row>
    <row r="6" spans="1:13" s="3" customFormat="1" ht="13.5" customHeight="1" thickBot="1">
      <c r="A6" s="89" t="s">
        <v>26</v>
      </c>
      <c r="B6" s="83"/>
      <c r="C6" s="87"/>
      <c r="D6" s="87"/>
      <c r="E6" s="85"/>
      <c r="F6" s="86"/>
      <c r="G6" s="93"/>
      <c r="H6" s="84"/>
      <c r="I6" s="84"/>
      <c r="J6" s="84"/>
      <c r="K6" s="90"/>
      <c r="L6" s="94"/>
      <c r="M6" s="32"/>
    </row>
    <row r="7" spans="1:13" s="3" customFormat="1" ht="13.5" customHeight="1" thickBot="1">
      <c r="A7" s="89" t="s">
        <v>51</v>
      </c>
      <c r="B7" s="83"/>
      <c r="C7" s="87"/>
      <c r="D7" s="87"/>
      <c r="E7" s="85"/>
      <c r="F7" s="86"/>
      <c r="G7" s="93"/>
      <c r="H7" s="84"/>
      <c r="I7" s="84"/>
      <c r="J7" s="84"/>
      <c r="K7" s="90"/>
      <c r="L7" s="94"/>
      <c r="M7" s="32"/>
    </row>
    <row r="8" spans="1:13" s="3" customFormat="1" ht="13.5" customHeight="1" thickBot="1">
      <c r="A8" s="89" t="s">
        <v>27</v>
      </c>
      <c r="B8" s="83"/>
      <c r="C8" s="87"/>
      <c r="D8" s="87"/>
      <c r="E8" s="85"/>
      <c r="F8" s="86"/>
      <c r="G8" s="93"/>
      <c r="H8" s="84"/>
      <c r="I8" s="84"/>
      <c r="J8" s="84"/>
      <c r="K8" s="90"/>
      <c r="L8" s="94"/>
      <c r="M8" s="32"/>
    </row>
    <row r="9" spans="1:13" s="3" customFormat="1" ht="13.5" customHeight="1">
      <c r="A9" s="34" t="s">
        <v>52</v>
      </c>
      <c r="B9" s="27"/>
      <c r="C9" s="23"/>
      <c r="D9" s="23"/>
      <c r="E9" s="25"/>
      <c r="F9" s="24"/>
      <c r="G9" s="24"/>
      <c r="H9" s="24"/>
      <c r="I9" s="24"/>
      <c r="J9" s="24"/>
      <c r="K9" s="23"/>
      <c r="L9" s="5"/>
      <c r="M9" s="32"/>
    </row>
    <row r="10" spans="1:13" s="3" customFormat="1" ht="24" customHeight="1">
      <c r="A10" s="174" t="s">
        <v>111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34"/>
    </row>
    <row r="11" spans="1:12" ht="22.5" customHeight="1">
      <c r="A11" s="36" t="s">
        <v>31</v>
      </c>
      <c r="B11" s="28" t="s">
        <v>0</v>
      </c>
      <c r="C11" s="20"/>
      <c r="D11" s="48"/>
      <c r="E11" s="59"/>
      <c r="F11" s="60"/>
      <c r="G11" s="60"/>
      <c r="H11" s="60"/>
      <c r="I11" s="29" t="s">
        <v>28</v>
      </c>
      <c r="J11" s="29" t="s">
        <v>29</v>
      </c>
      <c r="K11" s="30" t="s">
        <v>1</v>
      </c>
      <c r="L11" s="151" t="s">
        <v>30</v>
      </c>
    </row>
    <row r="12" spans="1:13" ht="13.5" customHeight="1" thickBot="1">
      <c r="A12" s="142" t="s">
        <v>129</v>
      </c>
      <c r="B12" s="124"/>
      <c r="C12" s="46"/>
      <c r="D12" s="53" t="s">
        <v>39</v>
      </c>
      <c r="E12" s="53" t="s">
        <v>40</v>
      </c>
      <c r="F12" s="53" t="s">
        <v>41</v>
      </c>
      <c r="H12" s="143"/>
      <c r="I12" s="143"/>
      <c r="J12" s="143"/>
      <c r="K12" s="143"/>
      <c r="L12" s="152"/>
      <c r="M12" s="150"/>
    </row>
    <row r="13" spans="1:12" s="117" customFormat="1" ht="12.75">
      <c r="A13" s="144" t="s">
        <v>130</v>
      </c>
      <c r="B13" s="7" t="s">
        <v>131</v>
      </c>
      <c r="C13" s="47"/>
      <c r="D13" s="146"/>
      <c r="E13" s="146"/>
      <c r="F13" s="146"/>
      <c r="G13" s="149"/>
      <c r="H13" s="145"/>
      <c r="I13" s="76">
        <f>J13/2*0.9/0.65</f>
        <v>62.30769230769231</v>
      </c>
      <c r="J13" s="147">
        <v>90</v>
      </c>
      <c r="K13" s="148">
        <f>SUM(D13:F13)</f>
        <v>0</v>
      </c>
      <c r="L13" s="119">
        <f>K13*I13</f>
        <v>0</v>
      </c>
    </row>
    <row r="14" spans="1:13" s="117" customFormat="1" ht="12.75" thickBot="1">
      <c r="A14" s="113" t="s">
        <v>99</v>
      </c>
      <c r="B14" s="13"/>
      <c r="C14" s="13"/>
      <c r="D14" s="53" t="s">
        <v>39</v>
      </c>
      <c r="E14" s="53" t="s">
        <v>40</v>
      </c>
      <c r="F14" s="53" t="s">
        <v>41</v>
      </c>
      <c r="H14" s="13" t="s">
        <v>90</v>
      </c>
      <c r="I14" s="120"/>
      <c r="J14" s="19"/>
      <c r="K14" s="114"/>
      <c r="L14" s="115"/>
      <c r="M14" s="116"/>
    </row>
    <row r="15" spans="1:13" s="117" customFormat="1" ht="13.5" thickBot="1">
      <c r="A15" s="54" t="s">
        <v>100</v>
      </c>
      <c r="B15" s="71" t="s">
        <v>119</v>
      </c>
      <c r="C15" s="47"/>
      <c r="D15" s="55"/>
      <c r="E15" s="55"/>
      <c r="F15" s="55"/>
      <c r="G15" s="123"/>
      <c r="H15" s="7"/>
      <c r="I15" s="76">
        <f>J15/2*0.9/0.65</f>
        <v>62.30769230769231</v>
      </c>
      <c r="J15" s="8">
        <v>90</v>
      </c>
      <c r="K15" s="118">
        <f>SUM(D15:F15)</f>
        <v>0</v>
      </c>
      <c r="L15" s="119">
        <f>K15*I15</f>
        <v>0</v>
      </c>
      <c r="M15" s="116"/>
    </row>
    <row r="16" spans="1:13" s="117" customFormat="1" ht="13.5" thickBot="1">
      <c r="A16" s="153" t="s">
        <v>163</v>
      </c>
      <c r="B16" s="71" t="s">
        <v>164</v>
      </c>
      <c r="C16" s="177"/>
      <c r="D16" s="55"/>
      <c r="E16" s="55"/>
      <c r="F16" s="55"/>
      <c r="G16" s="176"/>
      <c r="H16" s="13"/>
      <c r="I16" s="76">
        <f>J16/2*0.9/0.65</f>
        <v>27.69230769230769</v>
      </c>
      <c r="J16" s="8">
        <v>40</v>
      </c>
      <c r="K16" s="118">
        <f>SUM(D16:F16)</f>
        <v>0</v>
      </c>
      <c r="L16" s="119">
        <f>K16*I16</f>
        <v>0</v>
      </c>
      <c r="M16" s="116"/>
    </row>
    <row r="17" spans="1:13" s="117" customFormat="1" ht="12.75" thickBot="1">
      <c r="A17" s="71" t="s">
        <v>92</v>
      </c>
      <c r="B17" s="71" t="s">
        <v>93</v>
      </c>
      <c r="D17" s="55"/>
      <c r="E17" s="55"/>
      <c r="F17" s="55"/>
      <c r="H17" s="9"/>
      <c r="I17" s="76">
        <f>J17/2*0.9/0.65</f>
        <v>19.384615384615383</v>
      </c>
      <c r="J17" s="39">
        <v>28</v>
      </c>
      <c r="K17" s="118">
        <f>SUM(D17:F17)</f>
        <v>0</v>
      </c>
      <c r="L17" s="119">
        <f>K17*I17</f>
        <v>0</v>
      </c>
      <c r="M17" s="116"/>
    </row>
    <row r="18" spans="1:13" s="117" customFormat="1" ht="12">
      <c r="A18" s="67">
        <v>5545251</v>
      </c>
      <c r="B18" s="67" t="s">
        <v>101</v>
      </c>
      <c r="C18" s="9"/>
      <c r="D18" s="8"/>
      <c r="E18" s="123"/>
      <c r="F18" s="123"/>
      <c r="G18" s="79"/>
      <c r="H18" s="9"/>
      <c r="I18" s="76">
        <f>J18/2*0.9/0.65</f>
        <v>18</v>
      </c>
      <c r="J18" s="39">
        <v>26</v>
      </c>
      <c r="K18" s="118"/>
      <c r="L18" s="119">
        <f>K18*I18</f>
        <v>0</v>
      </c>
      <c r="M18" s="116"/>
    </row>
    <row r="19" spans="1:13" s="117" customFormat="1" ht="13.5" thickBot="1">
      <c r="A19" s="52" t="s">
        <v>73</v>
      </c>
      <c r="B19" s="46"/>
      <c r="C19" s="46"/>
      <c r="D19" s="124" t="s">
        <v>102</v>
      </c>
      <c r="E19" s="124" t="s">
        <v>103</v>
      </c>
      <c r="F19" s="124" t="s">
        <v>104</v>
      </c>
      <c r="G19" s="125"/>
      <c r="H19" s="13"/>
      <c r="I19" s="120"/>
      <c r="J19" s="81"/>
      <c r="K19" s="114"/>
      <c r="L19" s="115"/>
      <c r="M19" s="116"/>
    </row>
    <row r="20" spans="1:13" s="117" customFormat="1" ht="13.5" thickBot="1">
      <c r="A20" s="70" t="s">
        <v>105</v>
      </c>
      <c r="B20" s="71" t="s">
        <v>113</v>
      </c>
      <c r="C20" s="47"/>
      <c r="D20" s="55"/>
      <c r="E20" s="55"/>
      <c r="F20" s="55"/>
      <c r="G20" s="126"/>
      <c r="H20" s="13"/>
      <c r="I20" s="76">
        <f>J20/2*0.9/0.65</f>
        <v>103.84615384615384</v>
      </c>
      <c r="J20" s="131">
        <v>150</v>
      </c>
      <c r="K20" s="118">
        <f>SUM(D20:F20)</f>
        <v>0</v>
      </c>
      <c r="L20" s="119">
        <f>K20*I20</f>
        <v>0</v>
      </c>
      <c r="M20" s="116"/>
    </row>
    <row r="21" spans="1:13" s="117" customFormat="1" ht="13.5" thickBot="1">
      <c r="A21" s="15" t="s">
        <v>106</v>
      </c>
      <c r="B21" s="112" t="s">
        <v>114</v>
      </c>
      <c r="C21" s="46"/>
      <c r="D21" s="55"/>
      <c r="E21" s="55"/>
      <c r="F21" s="55"/>
      <c r="G21" s="127"/>
      <c r="H21" s="9"/>
      <c r="I21" s="76">
        <f>J21/2*0.9/0.65</f>
        <v>45.692307692307686</v>
      </c>
      <c r="J21" s="132">
        <v>66</v>
      </c>
      <c r="K21" s="118">
        <f>SUM(D21:F21)</f>
        <v>0</v>
      </c>
      <c r="L21" s="119">
        <f>K21*I21</f>
        <v>0</v>
      </c>
      <c r="M21" s="116"/>
    </row>
    <row r="22" spans="1:13" s="117" customFormat="1" ht="13.5" thickBot="1">
      <c r="A22" s="128"/>
      <c r="B22" s="129"/>
      <c r="C22" s="81"/>
      <c r="D22" s="53" t="s">
        <v>39</v>
      </c>
      <c r="E22" s="53" t="s">
        <v>40</v>
      </c>
      <c r="F22" s="53" t="s">
        <v>41</v>
      </c>
      <c r="G22" s="74" t="s">
        <v>107</v>
      </c>
      <c r="H22" s="13"/>
      <c r="I22" s="120"/>
      <c r="J22" s="81"/>
      <c r="K22" s="114"/>
      <c r="L22" s="115"/>
      <c r="M22" s="116"/>
    </row>
    <row r="23" spans="1:13" s="117" customFormat="1" ht="13.5" thickBot="1">
      <c r="A23" s="54" t="s">
        <v>108</v>
      </c>
      <c r="B23" s="7" t="s">
        <v>115</v>
      </c>
      <c r="C23" s="47"/>
      <c r="D23" s="55"/>
      <c r="E23" s="55"/>
      <c r="F23" s="55"/>
      <c r="G23" s="55"/>
      <c r="H23" s="13"/>
      <c r="I23" s="76">
        <f aca="true" t="shared" si="0" ref="I23:I37">J23/2*0.9/0.65</f>
        <v>37.38461538461539</v>
      </c>
      <c r="J23" s="131">
        <v>54</v>
      </c>
      <c r="K23" s="118">
        <f>SUM(D23:G23)</f>
        <v>0</v>
      </c>
      <c r="L23" s="119">
        <f aca="true" t="shared" si="1" ref="L23:L37">K23*I23</f>
        <v>0</v>
      </c>
      <c r="M23" s="116"/>
    </row>
    <row r="24" spans="1:13" s="117" customFormat="1" ht="13.5" thickBot="1">
      <c r="A24" s="57" t="s">
        <v>109</v>
      </c>
      <c r="B24" s="9" t="s">
        <v>116</v>
      </c>
      <c r="C24" s="48"/>
      <c r="D24" s="55"/>
      <c r="E24" s="55"/>
      <c r="F24" s="55"/>
      <c r="G24" s="55"/>
      <c r="H24" s="9"/>
      <c r="I24" s="76">
        <f t="shared" si="0"/>
        <v>16.615384615384617</v>
      </c>
      <c r="J24" s="132">
        <v>24</v>
      </c>
      <c r="K24" s="118">
        <f>SUM(D24:G24)</f>
        <v>0</v>
      </c>
      <c r="L24" s="119">
        <f t="shared" si="1"/>
        <v>0</v>
      </c>
      <c r="M24" s="116"/>
    </row>
    <row r="25" spans="1:13" s="117" customFormat="1" ht="13.5" thickBot="1">
      <c r="A25" s="57" t="s">
        <v>91</v>
      </c>
      <c r="B25" s="9" t="s">
        <v>94</v>
      </c>
      <c r="C25" s="48"/>
      <c r="D25" s="55"/>
      <c r="E25" s="55"/>
      <c r="F25" s="55"/>
      <c r="G25" s="130"/>
      <c r="H25" s="9"/>
      <c r="I25" s="76">
        <f t="shared" si="0"/>
        <v>15.923076923076922</v>
      </c>
      <c r="J25" s="39">
        <v>23</v>
      </c>
      <c r="K25" s="118">
        <f>SUM(D25:F25)</f>
        <v>0</v>
      </c>
      <c r="L25" s="119">
        <f t="shared" si="1"/>
        <v>0</v>
      </c>
      <c r="M25" s="116"/>
    </row>
    <row r="26" spans="1:12" s="117" customFormat="1" ht="13.5" thickBot="1">
      <c r="A26" s="153" t="s">
        <v>147</v>
      </c>
      <c r="B26" s="7" t="s">
        <v>148</v>
      </c>
      <c r="C26" s="47"/>
      <c r="D26" s="55"/>
      <c r="E26" s="55"/>
      <c r="F26" s="55"/>
      <c r="G26" s="155"/>
      <c r="H26" s="123"/>
      <c r="I26" s="76">
        <f t="shared" si="0"/>
        <v>59.53846153846154</v>
      </c>
      <c r="J26" s="154">
        <v>86</v>
      </c>
      <c r="K26" s="148">
        <f>SUM(D26:H26)</f>
        <v>0</v>
      </c>
      <c r="L26" s="119">
        <f t="shared" si="1"/>
        <v>0</v>
      </c>
    </row>
    <row r="27" spans="1:13" s="117" customFormat="1" ht="12.75">
      <c r="A27" s="54">
        <v>5502038</v>
      </c>
      <c r="B27" s="7" t="s">
        <v>95</v>
      </c>
      <c r="C27" s="47"/>
      <c r="D27" s="8"/>
      <c r="E27" s="8"/>
      <c r="F27" s="8"/>
      <c r="G27" s="8"/>
      <c r="H27" s="9"/>
      <c r="I27" s="76">
        <f t="shared" si="0"/>
        <v>15.23076923076923</v>
      </c>
      <c r="J27" s="39">
        <v>22</v>
      </c>
      <c r="K27" s="118"/>
      <c r="L27" s="119">
        <f t="shared" si="1"/>
        <v>0</v>
      </c>
      <c r="M27" s="116"/>
    </row>
    <row r="28" spans="1:13" s="117" customFormat="1" ht="12.75">
      <c r="A28" s="57">
        <v>5502008</v>
      </c>
      <c r="B28" s="9" t="s">
        <v>96</v>
      </c>
      <c r="C28" s="48"/>
      <c r="D28" s="39"/>
      <c r="E28" s="39"/>
      <c r="F28" s="39"/>
      <c r="G28" s="39"/>
      <c r="H28" s="9"/>
      <c r="I28" s="76">
        <f t="shared" si="0"/>
        <v>11.076923076923077</v>
      </c>
      <c r="J28" s="39">
        <v>16</v>
      </c>
      <c r="K28" s="118"/>
      <c r="L28" s="119">
        <f t="shared" si="1"/>
        <v>0</v>
      </c>
      <c r="M28" s="116"/>
    </row>
    <row r="29" spans="1:13" s="117" customFormat="1" ht="12.75">
      <c r="A29" s="66">
        <v>5509870</v>
      </c>
      <c r="B29" s="9" t="s">
        <v>19</v>
      </c>
      <c r="C29" s="48"/>
      <c r="D29" s="39"/>
      <c r="E29" s="39"/>
      <c r="F29" s="39"/>
      <c r="G29" s="39"/>
      <c r="H29" s="9"/>
      <c r="I29" s="76">
        <f t="shared" si="0"/>
        <v>24.23076923076923</v>
      </c>
      <c r="J29" s="39">
        <v>35</v>
      </c>
      <c r="K29" s="118"/>
      <c r="L29" s="119">
        <f t="shared" si="1"/>
        <v>0</v>
      </c>
      <c r="M29" s="116"/>
    </row>
    <row r="30" spans="1:13" s="117" customFormat="1" ht="13.5" thickBot="1">
      <c r="A30" s="156" t="s">
        <v>149</v>
      </c>
      <c r="B30" s="129"/>
      <c r="C30" s="81"/>
      <c r="D30" s="53" t="s">
        <v>39</v>
      </c>
      <c r="E30" s="53" t="s">
        <v>40</v>
      </c>
      <c r="F30" s="53" t="s">
        <v>41</v>
      </c>
      <c r="H30" s="19"/>
      <c r="I30" s="19"/>
      <c r="J30" s="157"/>
      <c r="K30" s="157"/>
      <c r="L30" s="158"/>
      <c r="M30" s="140"/>
    </row>
    <row r="31" spans="1:12" s="117" customFormat="1" ht="13.5" thickBot="1">
      <c r="A31" s="159" t="s">
        <v>150</v>
      </c>
      <c r="B31" s="7" t="s">
        <v>151</v>
      </c>
      <c r="C31" s="47"/>
      <c r="D31" s="55"/>
      <c r="E31" s="55"/>
      <c r="F31" s="55"/>
      <c r="G31" s="149"/>
      <c r="H31" s="8"/>
      <c r="I31" s="76">
        <f t="shared" si="0"/>
        <v>45</v>
      </c>
      <c r="J31" s="154">
        <v>65</v>
      </c>
      <c r="K31" s="148">
        <f>SUM(D31:H31)</f>
        <v>0</v>
      </c>
      <c r="L31" s="119">
        <f t="shared" si="1"/>
        <v>0</v>
      </c>
    </row>
    <row r="32" spans="1:12" s="117" customFormat="1" ht="13.5" thickBot="1">
      <c r="A32" s="160" t="s">
        <v>152</v>
      </c>
      <c r="B32" s="129" t="s">
        <v>153</v>
      </c>
      <c r="C32" s="81"/>
      <c r="D32" s="55"/>
      <c r="E32" s="55"/>
      <c r="F32" s="55"/>
      <c r="H32" s="19"/>
      <c r="I32" s="76">
        <f t="shared" si="0"/>
        <v>18.692307692307693</v>
      </c>
      <c r="J32" s="157">
        <v>27</v>
      </c>
      <c r="K32" s="148">
        <f>SUM(D32:H32)</f>
        <v>0</v>
      </c>
      <c r="L32" s="119">
        <f t="shared" si="1"/>
        <v>0</v>
      </c>
    </row>
    <row r="33" spans="1:13" s="117" customFormat="1" ht="12.75">
      <c r="A33" s="66">
        <v>5502052</v>
      </c>
      <c r="B33" s="9" t="s">
        <v>117</v>
      </c>
      <c r="C33" s="48"/>
      <c r="D33" s="39"/>
      <c r="E33" s="39"/>
      <c r="F33" s="39"/>
      <c r="G33" s="39"/>
      <c r="H33" s="9"/>
      <c r="I33" s="76">
        <f t="shared" si="0"/>
        <v>13.846153846153845</v>
      </c>
      <c r="J33" s="39">
        <v>20</v>
      </c>
      <c r="K33" s="118"/>
      <c r="L33" s="119">
        <f t="shared" si="1"/>
        <v>0</v>
      </c>
      <c r="M33" s="116"/>
    </row>
    <row r="34" spans="1:13" ht="12" customHeight="1">
      <c r="A34" s="66">
        <v>5501032</v>
      </c>
      <c r="B34" s="9" t="s">
        <v>118</v>
      </c>
      <c r="C34" s="48"/>
      <c r="D34" s="39"/>
      <c r="E34" s="39"/>
      <c r="F34" s="39"/>
      <c r="G34" s="39"/>
      <c r="H34" s="9"/>
      <c r="I34" s="76">
        <f t="shared" si="0"/>
        <v>6.9230769230769225</v>
      </c>
      <c r="J34" s="39">
        <v>10</v>
      </c>
      <c r="K34" s="118"/>
      <c r="L34" s="119">
        <f t="shared" si="1"/>
        <v>0</v>
      </c>
      <c r="M34" s="116"/>
    </row>
    <row r="35" spans="1:13" ht="12" customHeight="1">
      <c r="A35" s="156" t="s">
        <v>110</v>
      </c>
      <c r="B35" s="129"/>
      <c r="C35" s="81"/>
      <c r="D35" s="19"/>
      <c r="E35" s="19"/>
      <c r="F35" s="19"/>
      <c r="G35" s="19"/>
      <c r="H35" s="129"/>
      <c r="I35" s="77"/>
      <c r="J35" s="19"/>
      <c r="K35" s="114"/>
      <c r="L35" s="115"/>
      <c r="M35" s="116"/>
    </row>
    <row r="36" spans="1:12" ht="12" customHeight="1">
      <c r="A36" s="66">
        <v>5582602</v>
      </c>
      <c r="B36" s="9" t="s">
        <v>155</v>
      </c>
      <c r="C36" s="48"/>
      <c r="D36" s="39"/>
      <c r="E36" s="39"/>
      <c r="F36" s="39"/>
      <c r="G36" s="39"/>
      <c r="H36" s="39"/>
      <c r="I36" s="76">
        <f t="shared" si="0"/>
        <v>11.76923076923077</v>
      </c>
      <c r="J36" s="39">
        <v>17</v>
      </c>
      <c r="K36" s="161"/>
      <c r="L36" s="119">
        <f t="shared" si="1"/>
        <v>0</v>
      </c>
    </row>
    <row r="37" spans="1:12" ht="12" customHeight="1">
      <c r="A37" s="66">
        <v>5506508</v>
      </c>
      <c r="B37" s="9" t="s">
        <v>154</v>
      </c>
      <c r="C37" s="48"/>
      <c r="D37" s="39"/>
      <c r="E37" s="39"/>
      <c r="F37" s="39"/>
      <c r="G37" s="39"/>
      <c r="H37" s="39"/>
      <c r="I37" s="76">
        <f t="shared" si="0"/>
        <v>15.923076923076922</v>
      </c>
      <c r="J37" s="39">
        <v>23</v>
      </c>
      <c r="K37" s="161"/>
      <c r="L37" s="119">
        <f t="shared" si="1"/>
        <v>0</v>
      </c>
    </row>
    <row r="38" spans="1:12" ht="12" customHeight="1" thickBot="1">
      <c r="A38" s="16" t="s">
        <v>74</v>
      </c>
      <c r="B38" s="46"/>
      <c r="C38" s="12"/>
      <c r="D38" s="97" t="s">
        <v>56</v>
      </c>
      <c r="E38" s="98" t="s">
        <v>39</v>
      </c>
      <c r="F38" s="98" t="s">
        <v>40</v>
      </c>
      <c r="G38" s="98" t="s">
        <v>41</v>
      </c>
      <c r="H38" s="98" t="s">
        <v>57</v>
      </c>
      <c r="I38" s="18"/>
      <c r="J38" s="12"/>
      <c r="K38" s="13"/>
      <c r="L38" s="109"/>
    </row>
    <row r="39" spans="1:12" ht="12" customHeight="1" thickBot="1">
      <c r="A39" s="99" t="s">
        <v>58</v>
      </c>
      <c r="B39" s="11" t="s">
        <v>59</v>
      </c>
      <c r="C39" s="100"/>
      <c r="D39" s="55"/>
      <c r="E39" s="55"/>
      <c r="F39" s="55"/>
      <c r="G39" s="55"/>
      <c r="H39" s="55"/>
      <c r="I39" s="76">
        <f>J39/2*0.9/0.65</f>
        <v>12.46153846153846</v>
      </c>
      <c r="J39" s="8">
        <v>18</v>
      </c>
      <c r="K39" s="78">
        <f>SUM(D39:H39)</f>
        <v>0</v>
      </c>
      <c r="L39" s="119">
        <f>K39*I39</f>
        <v>0</v>
      </c>
    </row>
    <row r="40" spans="1:12" ht="12" customHeight="1" thickBot="1">
      <c r="A40" s="101" t="s">
        <v>60</v>
      </c>
      <c r="B40" s="10" t="s">
        <v>61</v>
      </c>
      <c r="C40" s="102"/>
      <c r="D40" s="55"/>
      <c r="E40" s="55"/>
      <c r="F40" s="55"/>
      <c r="G40" s="55"/>
      <c r="H40" s="8"/>
      <c r="I40" s="77">
        <f>J40/2*0.9/0.65</f>
        <v>13.153846153846155</v>
      </c>
      <c r="J40" s="8">
        <v>19</v>
      </c>
      <c r="K40" s="78">
        <f>SUM(D40:G40)</f>
        <v>0</v>
      </c>
      <c r="L40" s="119">
        <f>K40*I40</f>
        <v>0</v>
      </c>
    </row>
    <row r="41" spans="1:12" ht="12" customHeight="1">
      <c r="A41" s="66">
        <v>5508795</v>
      </c>
      <c r="B41" s="10" t="s">
        <v>87</v>
      </c>
      <c r="C41" s="39"/>
      <c r="D41" s="111"/>
      <c r="E41" s="111"/>
      <c r="F41" s="111"/>
      <c r="G41" s="111"/>
      <c r="H41" s="8"/>
      <c r="I41" s="77">
        <f>J41/2*0.9/0.65</f>
        <v>13.153846153846155</v>
      </c>
      <c r="J41" s="39">
        <v>19</v>
      </c>
      <c r="K41" s="78"/>
      <c r="L41" s="119">
        <f>K41*I41</f>
        <v>0</v>
      </c>
    </row>
    <row r="42" spans="1:12" ht="12" customHeight="1">
      <c r="A42" s="66">
        <v>5508796</v>
      </c>
      <c r="B42" s="10" t="s">
        <v>88</v>
      </c>
      <c r="C42" s="39"/>
      <c r="D42" s="79"/>
      <c r="E42" s="79"/>
      <c r="F42" s="79"/>
      <c r="G42" s="79"/>
      <c r="H42" s="39"/>
      <c r="I42" s="77">
        <f>J42/2*0.9/0.65</f>
        <v>13.153846153846155</v>
      </c>
      <c r="J42" s="39">
        <v>19</v>
      </c>
      <c r="K42" s="17"/>
      <c r="L42" s="119">
        <f>K42*I42</f>
        <v>0</v>
      </c>
    </row>
    <row r="43" spans="1:12" ht="12" customHeight="1">
      <c r="A43" s="141" t="s">
        <v>121</v>
      </c>
      <c r="B43" s="137"/>
      <c r="C43" s="12"/>
      <c r="D43" s="138"/>
      <c r="E43" s="138"/>
      <c r="F43" s="138"/>
      <c r="G43" s="138"/>
      <c r="H43" s="12"/>
      <c r="I43" s="120"/>
      <c r="J43" s="12"/>
      <c r="K43" s="9"/>
      <c r="L43" s="115"/>
    </row>
    <row r="44" spans="1:12" ht="12" customHeight="1">
      <c r="A44" s="70" t="s">
        <v>122</v>
      </c>
      <c r="B44" s="11" t="s">
        <v>120</v>
      </c>
      <c r="C44" s="8"/>
      <c r="D44" s="123"/>
      <c r="E44" s="123"/>
      <c r="F44" s="123"/>
      <c r="G44" s="123"/>
      <c r="H44" s="8"/>
      <c r="I44" s="76">
        <v>54</v>
      </c>
      <c r="J44" s="8">
        <v>102.5</v>
      </c>
      <c r="K44" s="17"/>
      <c r="L44" s="119">
        <f>K44*I44</f>
        <v>0</v>
      </c>
    </row>
    <row r="45" spans="1:12" ht="12" customHeight="1">
      <c r="A45" s="66" t="s">
        <v>123</v>
      </c>
      <c r="B45" s="10" t="s">
        <v>124</v>
      </c>
      <c r="C45" s="39"/>
      <c r="D45" s="79"/>
      <c r="E45" s="79"/>
      <c r="F45" s="79"/>
      <c r="G45" s="79"/>
      <c r="H45" s="39"/>
      <c r="I45" s="77">
        <v>60</v>
      </c>
      <c r="J45" s="39">
        <v>89</v>
      </c>
      <c r="K45" s="17"/>
      <c r="L45" s="119">
        <f>K45*I45</f>
        <v>0</v>
      </c>
    </row>
    <row r="46" spans="1:12" ht="12" customHeight="1">
      <c r="A46" s="66" t="s">
        <v>126</v>
      </c>
      <c r="B46" s="10" t="s">
        <v>125</v>
      </c>
      <c r="C46" s="39"/>
      <c r="D46" s="79"/>
      <c r="E46" s="79"/>
      <c r="F46" s="79"/>
      <c r="G46" s="79"/>
      <c r="H46" s="39"/>
      <c r="I46" s="77">
        <v>100</v>
      </c>
      <c r="J46" s="39">
        <v>149.5</v>
      </c>
      <c r="K46" s="17"/>
      <c r="L46" s="119">
        <f>K46*I46</f>
        <v>0</v>
      </c>
    </row>
    <row r="47" spans="1:12" ht="12" customHeight="1">
      <c r="A47" s="66" t="s">
        <v>127</v>
      </c>
      <c r="B47" s="10" t="s">
        <v>128</v>
      </c>
      <c r="C47" s="39"/>
      <c r="D47" s="79"/>
      <c r="E47" s="79"/>
      <c r="F47" s="79"/>
      <c r="G47" s="79"/>
      <c r="H47" s="39"/>
      <c r="I47" s="77">
        <v>30</v>
      </c>
      <c r="J47" s="39">
        <v>51.5</v>
      </c>
      <c r="K47" s="17"/>
      <c r="L47" s="119">
        <f>K47*I47</f>
        <v>0</v>
      </c>
    </row>
    <row r="48" spans="1:12" ht="12" customHeight="1">
      <c r="A48" s="136"/>
      <c r="B48" s="137"/>
      <c r="C48" s="12"/>
      <c r="D48" s="138"/>
      <c r="E48" s="138"/>
      <c r="F48" s="138"/>
      <c r="G48" s="138"/>
      <c r="H48" s="12"/>
      <c r="I48" s="139"/>
      <c r="J48" s="12"/>
      <c r="K48" s="13"/>
      <c r="L48" s="140"/>
    </row>
    <row r="49" spans="1:12" ht="12" customHeight="1">
      <c r="A49" s="16" t="s">
        <v>75</v>
      </c>
      <c r="B49" s="65"/>
      <c r="C49" s="45"/>
      <c r="D49" s="51"/>
      <c r="E49" s="51"/>
      <c r="F49" s="51"/>
      <c r="G49" s="51"/>
      <c r="H49" s="51"/>
      <c r="I49" s="51"/>
      <c r="J49" s="12"/>
      <c r="K49" s="13"/>
      <c r="L49" s="109"/>
    </row>
    <row r="50" spans="1:12" ht="12" customHeight="1">
      <c r="A50" s="62">
        <v>5506503</v>
      </c>
      <c r="B50" s="7" t="s">
        <v>36</v>
      </c>
      <c r="C50" s="47"/>
      <c r="D50" s="8"/>
      <c r="E50" s="8"/>
      <c r="F50" s="8"/>
      <c r="G50" s="8"/>
      <c r="H50" s="8"/>
      <c r="I50" s="76">
        <f aca="true" t="shared" si="2" ref="I50:I56">J50/2*0.9/0.65</f>
        <v>11.076923076923077</v>
      </c>
      <c r="J50" s="8">
        <v>16</v>
      </c>
      <c r="K50" s="17"/>
      <c r="L50" s="119">
        <f aca="true" t="shared" si="3" ref="L50:L56">K50*I50</f>
        <v>0</v>
      </c>
    </row>
    <row r="51" spans="1:12" ht="12" customHeight="1">
      <c r="A51" s="61">
        <v>5506504</v>
      </c>
      <c r="B51" s="9" t="s">
        <v>21</v>
      </c>
      <c r="C51" s="48"/>
      <c r="D51" s="39"/>
      <c r="E51" s="39"/>
      <c r="F51" s="39"/>
      <c r="G51" s="39"/>
      <c r="H51" s="39"/>
      <c r="I51" s="77">
        <f t="shared" si="2"/>
        <v>11.076923076923077</v>
      </c>
      <c r="J51" s="39">
        <v>16</v>
      </c>
      <c r="K51" s="17"/>
      <c r="L51" s="119">
        <f t="shared" si="3"/>
        <v>0</v>
      </c>
    </row>
    <row r="52" spans="1:12" ht="12" customHeight="1">
      <c r="A52" s="61">
        <v>5506505</v>
      </c>
      <c r="B52" s="9" t="s">
        <v>22</v>
      </c>
      <c r="C52" s="48"/>
      <c r="D52" s="39"/>
      <c r="E52" s="39"/>
      <c r="F52" s="39"/>
      <c r="G52" s="39"/>
      <c r="H52" s="39"/>
      <c r="I52" s="77">
        <f t="shared" si="2"/>
        <v>16.615384615384617</v>
      </c>
      <c r="J52" s="39">
        <v>24</v>
      </c>
      <c r="K52" s="17"/>
      <c r="L52" s="119">
        <f t="shared" si="3"/>
        <v>0</v>
      </c>
    </row>
    <row r="53" spans="1:12" ht="12" customHeight="1">
      <c r="A53" s="61">
        <v>5506506</v>
      </c>
      <c r="B53" s="9" t="s">
        <v>23</v>
      </c>
      <c r="C53" s="48"/>
      <c r="D53" s="39"/>
      <c r="E53" s="39"/>
      <c r="F53" s="39"/>
      <c r="G53" s="39"/>
      <c r="H53" s="39"/>
      <c r="I53" s="77">
        <f t="shared" si="2"/>
        <v>74.76923076923077</v>
      </c>
      <c r="J53" s="39">
        <v>108</v>
      </c>
      <c r="K53" s="17"/>
      <c r="L53" s="119">
        <f t="shared" si="3"/>
        <v>0</v>
      </c>
    </row>
    <row r="54" spans="1:12" ht="12" customHeight="1">
      <c r="A54" s="61">
        <v>5540005</v>
      </c>
      <c r="B54" s="9" t="s">
        <v>8</v>
      </c>
      <c r="C54" s="48"/>
      <c r="D54" s="39"/>
      <c r="E54" s="39"/>
      <c r="F54" s="39"/>
      <c r="G54" s="39"/>
      <c r="H54" s="39"/>
      <c r="I54" s="77">
        <f t="shared" si="2"/>
        <v>13.846153846153845</v>
      </c>
      <c r="J54" s="39">
        <v>20</v>
      </c>
      <c r="K54" s="17"/>
      <c r="L54" s="119">
        <f t="shared" si="3"/>
        <v>0</v>
      </c>
    </row>
    <row r="55" spans="1:12" ht="12" customHeight="1">
      <c r="A55" s="61">
        <v>5560004</v>
      </c>
      <c r="B55" s="9" t="s">
        <v>18</v>
      </c>
      <c r="C55" s="48"/>
      <c r="D55" s="39"/>
      <c r="E55" s="39"/>
      <c r="F55" s="39"/>
      <c r="G55" s="39"/>
      <c r="H55" s="39"/>
      <c r="I55" s="77">
        <f t="shared" si="2"/>
        <v>7.615384615384615</v>
      </c>
      <c r="J55" s="39">
        <v>11</v>
      </c>
      <c r="K55" s="17"/>
      <c r="L55" s="119">
        <f t="shared" si="3"/>
        <v>0</v>
      </c>
    </row>
    <row r="56" spans="1:12" ht="12" customHeight="1">
      <c r="A56" s="66">
        <v>5560003</v>
      </c>
      <c r="B56" s="67" t="s">
        <v>71</v>
      </c>
      <c r="C56" s="48"/>
      <c r="D56" s="58"/>
      <c r="E56" s="58"/>
      <c r="F56" s="58"/>
      <c r="G56" s="58"/>
      <c r="H56" s="58"/>
      <c r="I56" s="77">
        <f t="shared" si="2"/>
        <v>9</v>
      </c>
      <c r="J56" s="39">
        <v>13</v>
      </c>
      <c r="K56" s="17"/>
      <c r="L56" s="119">
        <f t="shared" si="3"/>
        <v>0</v>
      </c>
    </row>
    <row r="57" spans="1:12" ht="12" customHeight="1" thickBot="1">
      <c r="A57" s="68" t="s">
        <v>76</v>
      </c>
      <c r="B57" s="69"/>
      <c r="C57" s="46"/>
      <c r="D57" s="12"/>
      <c r="E57" s="75" t="s">
        <v>42</v>
      </c>
      <c r="F57" s="75"/>
      <c r="G57" s="75" t="s">
        <v>43</v>
      </c>
      <c r="H57" s="46"/>
      <c r="I57" s="12"/>
      <c r="J57" s="12"/>
      <c r="K57" s="9"/>
      <c r="L57" s="110"/>
    </row>
    <row r="58" spans="1:12" ht="12" customHeight="1" thickBot="1">
      <c r="A58" s="70" t="s">
        <v>85</v>
      </c>
      <c r="B58" s="71" t="s">
        <v>44</v>
      </c>
      <c r="C58" s="47"/>
      <c r="D58" s="56"/>
      <c r="E58" s="72"/>
      <c r="F58" s="73"/>
      <c r="G58" s="72"/>
      <c r="H58" s="47"/>
      <c r="I58" s="76">
        <f>J58/2*0.9/0.65</f>
        <v>5.884615384615385</v>
      </c>
      <c r="J58" s="8">
        <v>8.5</v>
      </c>
      <c r="K58" s="17">
        <f>SUM(G58,E58)</f>
        <v>0</v>
      </c>
      <c r="L58" s="119">
        <f>K58*I58</f>
        <v>0</v>
      </c>
    </row>
    <row r="59" spans="1:12" ht="12" customHeight="1">
      <c r="A59" s="61">
        <v>5560007</v>
      </c>
      <c r="B59" s="9" t="s">
        <v>9</v>
      </c>
      <c r="C59" s="48"/>
      <c r="D59" s="39"/>
      <c r="E59" s="8"/>
      <c r="F59" s="8"/>
      <c r="G59" s="8"/>
      <c r="H59" s="8"/>
      <c r="I59" s="77">
        <f>J59/2*0.9/0.65</f>
        <v>7.615384615384615</v>
      </c>
      <c r="J59" s="39">
        <v>11</v>
      </c>
      <c r="K59" s="17"/>
      <c r="L59" s="119">
        <f>K59*I59</f>
        <v>0</v>
      </c>
    </row>
    <row r="60" spans="1:12" ht="12" customHeight="1">
      <c r="A60" s="14" t="s">
        <v>77</v>
      </c>
      <c r="B60" s="65"/>
      <c r="C60" s="45"/>
      <c r="D60" s="51"/>
      <c r="E60" s="51"/>
      <c r="F60" s="51"/>
      <c r="G60" s="51"/>
      <c r="H60" s="51"/>
      <c r="I60" s="51"/>
      <c r="J60" s="12"/>
      <c r="K60" s="13"/>
      <c r="L60" s="109"/>
    </row>
    <row r="61" spans="1:12" ht="12" customHeight="1">
      <c r="A61" s="104">
        <v>5547192</v>
      </c>
      <c r="B61" s="71" t="s">
        <v>82</v>
      </c>
      <c r="C61" s="7"/>
      <c r="D61" s="105"/>
      <c r="E61" s="105"/>
      <c r="F61" s="105"/>
      <c r="G61" s="105"/>
      <c r="H61" s="105"/>
      <c r="I61" s="76">
        <f aca="true" t="shared" si="4" ref="I61:I72">J61/2*0.9/0.65</f>
        <v>318.46153846153845</v>
      </c>
      <c r="J61" s="106">
        <v>460</v>
      </c>
      <c r="K61" s="17"/>
      <c r="L61" s="119">
        <f aca="true" t="shared" si="5" ref="L61:L73">K61*I61</f>
        <v>0</v>
      </c>
    </row>
    <row r="62" spans="1:12" ht="12" customHeight="1">
      <c r="A62" s="62">
        <v>5547187</v>
      </c>
      <c r="B62" s="37" t="s">
        <v>32</v>
      </c>
      <c r="C62" s="47"/>
      <c r="D62" s="8"/>
      <c r="E62" s="8"/>
      <c r="F62" s="8"/>
      <c r="G62" s="8"/>
      <c r="H62" s="8"/>
      <c r="I62" s="76">
        <f t="shared" si="4"/>
        <v>121.84615384615384</v>
      </c>
      <c r="J62" s="8">
        <v>176</v>
      </c>
      <c r="K62" s="17"/>
      <c r="L62" s="119">
        <f t="shared" si="5"/>
        <v>0</v>
      </c>
    </row>
    <row r="63" spans="1:12" ht="12" customHeight="1">
      <c r="A63" s="61">
        <v>5547182</v>
      </c>
      <c r="B63" s="38" t="s">
        <v>33</v>
      </c>
      <c r="C63" s="48"/>
      <c r="D63" s="39"/>
      <c r="E63" s="39"/>
      <c r="F63" s="39"/>
      <c r="G63" s="39"/>
      <c r="H63" s="39"/>
      <c r="I63" s="77">
        <f t="shared" si="4"/>
        <v>60.92307692307692</v>
      </c>
      <c r="J63" s="39">
        <v>88</v>
      </c>
      <c r="K63" s="17"/>
      <c r="L63" s="119">
        <f t="shared" si="5"/>
        <v>0</v>
      </c>
    </row>
    <row r="64" spans="1:12" ht="12" customHeight="1">
      <c r="A64" s="66">
        <v>5547133</v>
      </c>
      <c r="B64" s="38" t="s">
        <v>157</v>
      </c>
      <c r="C64" s="48"/>
      <c r="D64" s="39"/>
      <c r="E64" s="39"/>
      <c r="F64" s="39"/>
      <c r="G64" s="39"/>
      <c r="H64" s="39"/>
      <c r="I64" s="77">
        <f t="shared" si="4"/>
        <v>12.46153846153846</v>
      </c>
      <c r="J64" s="39">
        <v>18</v>
      </c>
      <c r="K64" s="161"/>
      <c r="L64" s="119">
        <f t="shared" si="5"/>
        <v>0</v>
      </c>
    </row>
    <row r="65" spans="1:12" ht="12" customHeight="1">
      <c r="A65" s="66">
        <v>5547131</v>
      </c>
      <c r="B65" s="38" t="s">
        <v>156</v>
      </c>
      <c r="C65" s="48"/>
      <c r="D65" s="39"/>
      <c r="E65" s="39"/>
      <c r="F65" s="39"/>
      <c r="G65" s="39"/>
      <c r="H65" s="39"/>
      <c r="I65" s="77">
        <f t="shared" si="4"/>
        <v>24.92307692307692</v>
      </c>
      <c r="J65" s="39">
        <v>36</v>
      </c>
      <c r="K65" s="161"/>
      <c r="L65" s="119">
        <f t="shared" si="5"/>
        <v>0</v>
      </c>
    </row>
    <row r="66" spans="1:12" ht="12" customHeight="1">
      <c r="A66" s="61">
        <v>5547130</v>
      </c>
      <c r="B66" s="38" t="s">
        <v>83</v>
      </c>
      <c r="C66" s="48"/>
      <c r="D66" s="39"/>
      <c r="E66" s="39"/>
      <c r="F66" s="39"/>
      <c r="G66" s="39"/>
      <c r="H66" s="39"/>
      <c r="I66" s="77">
        <f t="shared" si="4"/>
        <v>20.76923076923077</v>
      </c>
      <c r="J66" s="39">
        <v>30</v>
      </c>
      <c r="K66" s="17"/>
      <c r="L66" s="119">
        <f t="shared" si="5"/>
        <v>0</v>
      </c>
    </row>
    <row r="67" spans="1:12" ht="12" customHeight="1">
      <c r="A67" s="61">
        <v>5543814</v>
      </c>
      <c r="B67" s="9" t="s">
        <v>10</v>
      </c>
      <c r="C67" s="48"/>
      <c r="D67" s="39"/>
      <c r="E67" s="39"/>
      <c r="F67" s="39"/>
      <c r="G67" s="39"/>
      <c r="H67" s="39"/>
      <c r="I67" s="77">
        <f t="shared" si="4"/>
        <v>4.5</v>
      </c>
      <c r="J67" s="39">
        <v>6.5</v>
      </c>
      <c r="K67" s="17"/>
      <c r="L67" s="107">
        <f t="shared" si="5"/>
        <v>0</v>
      </c>
    </row>
    <row r="68" spans="1:12" ht="12" customHeight="1">
      <c r="A68" s="61">
        <v>5543815</v>
      </c>
      <c r="B68" s="9" t="s">
        <v>11</v>
      </c>
      <c r="C68" s="48"/>
      <c r="D68" s="39"/>
      <c r="E68" s="39"/>
      <c r="F68" s="39"/>
      <c r="G68" s="39"/>
      <c r="H68" s="39"/>
      <c r="I68" s="77">
        <f t="shared" si="4"/>
        <v>5.1923076923076925</v>
      </c>
      <c r="J68" s="39">
        <v>7.5</v>
      </c>
      <c r="K68" s="17"/>
      <c r="L68" s="107">
        <f t="shared" si="5"/>
        <v>0</v>
      </c>
    </row>
    <row r="69" spans="1:12" ht="12" customHeight="1">
      <c r="A69" s="61">
        <v>5542633</v>
      </c>
      <c r="B69" s="9" t="s">
        <v>45</v>
      </c>
      <c r="C69" s="48"/>
      <c r="D69" s="39"/>
      <c r="E69" s="39"/>
      <c r="F69" s="39"/>
      <c r="G69" s="39"/>
      <c r="H69" s="39"/>
      <c r="I69" s="77">
        <f t="shared" si="4"/>
        <v>4.5</v>
      </c>
      <c r="J69" s="39">
        <v>6.5</v>
      </c>
      <c r="K69" s="17"/>
      <c r="L69" s="107">
        <f t="shared" si="5"/>
        <v>0</v>
      </c>
    </row>
    <row r="70" spans="1:12" ht="12" customHeight="1">
      <c r="A70" s="63">
        <v>5543812</v>
      </c>
      <c r="B70" s="49" t="s">
        <v>62</v>
      </c>
      <c r="C70" s="49"/>
      <c r="D70" s="39"/>
      <c r="E70" s="39"/>
      <c r="F70" s="39"/>
      <c r="G70" s="39"/>
      <c r="H70" s="39"/>
      <c r="I70" s="77">
        <f t="shared" si="4"/>
        <v>5.1923076923076925</v>
      </c>
      <c r="J70" s="39">
        <v>7.5</v>
      </c>
      <c r="K70" s="17"/>
      <c r="L70" s="107">
        <f t="shared" si="5"/>
        <v>0</v>
      </c>
    </row>
    <row r="71" spans="1:12" ht="12" customHeight="1">
      <c r="A71" s="61">
        <v>5560008</v>
      </c>
      <c r="B71" s="9" t="s">
        <v>20</v>
      </c>
      <c r="C71" s="48"/>
      <c r="D71" s="39"/>
      <c r="E71" s="39"/>
      <c r="F71" s="39"/>
      <c r="G71" s="39"/>
      <c r="H71" s="39"/>
      <c r="I71" s="77">
        <f t="shared" si="4"/>
        <v>40.15384615384615</v>
      </c>
      <c r="J71" s="39">
        <v>58</v>
      </c>
      <c r="K71" s="17"/>
      <c r="L71" s="107">
        <f t="shared" si="5"/>
        <v>0</v>
      </c>
    </row>
    <row r="72" spans="1:12" ht="12" customHeight="1">
      <c r="A72" s="61">
        <v>5541910</v>
      </c>
      <c r="B72" s="9" t="s">
        <v>12</v>
      </c>
      <c r="C72" s="48"/>
      <c r="D72" s="39"/>
      <c r="E72" s="39"/>
      <c r="F72" s="39"/>
      <c r="G72" s="39"/>
      <c r="H72" s="39"/>
      <c r="I72" s="77">
        <f t="shared" si="4"/>
        <v>31.846153846153843</v>
      </c>
      <c r="J72" s="39">
        <v>46</v>
      </c>
      <c r="K72" s="17"/>
      <c r="L72" s="107">
        <f t="shared" si="5"/>
        <v>0</v>
      </c>
    </row>
    <row r="73" spans="1:12" ht="12" customHeight="1">
      <c r="A73" s="121">
        <v>5541912</v>
      </c>
      <c r="B73" s="122" t="s">
        <v>97</v>
      </c>
      <c r="C73" s="48"/>
      <c r="D73" s="39"/>
      <c r="E73" s="39"/>
      <c r="F73" s="39"/>
      <c r="G73" s="39"/>
      <c r="H73" s="39"/>
      <c r="I73" s="77">
        <f>J73/2*0.9/0.65</f>
        <v>180</v>
      </c>
      <c r="J73" s="39">
        <v>260</v>
      </c>
      <c r="K73" s="17"/>
      <c r="L73" s="107">
        <f t="shared" si="5"/>
        <v>0</v>
      </c>
    </row>
    <row r="74" spans="1:12" ht="12" customHeight="1">
      <c r="A74" s="16" t="s">
        <v>78</v>
      </c>
      <c r="B74" s="13"/>
      <c r="C74" s="45"/>
      <c r="D74" s="12"/>
      <c r="E74" s="12"/>
      <c r="F74" s="12"/>
      <c r="G74" s="12"/>
      <c r="H74" s="12"/>
      <c r="I74" s="12"/>
      <c r="J74" s="12"/>
      <c r="K74" s="13"/>
      <c r="L74" s="109"/>
    </row>
    <row r="75" spans="1:12" ht="12" customHeight="1">
      <c r="A75" s="62">
        <v>5560009</v>
      </c>
      <c r="B75" s="7" t="s">
        <v>2</v>
      </c>
      <c r="C75" s="47"/>
      <c r="D75" s="8"/>
      <c r="E75" s="8"/>
      <c r="F75" s="8"/>
      <c r="G75" s="8"/>
      <c r="H75" s="8"/>
      <c r="I75" s="76">
        <f aca="true" t="shared" si="6" ref="I75:I83">J75/2*0.9/0.65</f>
        <v>45.692307692307686</v>
      </c>
      <c r="J75" s="8">
        <v>66</v>
      </c>
      <c r="K75" s="17"/>
      <c r="L75" s="107">
        <f aca="true" t="shared" si="7" ref="L75:L83">K75*I75</f>
        <v>0</v>
      </c>
    </row>
    <row r="76" spans="1:12" ht="12" customHeight="1">
      <c r="A76" s="61">
        <v>5560010</v>
      </c>
      <c r="B76" s="9" t="s">
        <v>3</v>
      </c>
      <c r="C76" s="48"/>
      <c r="D76" s="39"/>
      <c r="E76" s="39"/>
      <c r="F76" s="39"/>
      <c r="G76" s="39"/>
      <c r="H76" s="39"/>
      <c r="I76" s="77">
        <f t="shared" si="6"/>
        <v>40.15384615384615</v>
      </c>
      <c r="J76" s="39">
        <v>58</v>
      </c>
      <c r="K76" s="17"/>
      <c r="L76" s="107">
        <f t="shared" si="7"/>
        <v>0</v>
      </c>
    </row>
    <row r="77" spans="1:12" ht="12" customHeight="1">
      <c r="A77" s="61">
        <v>5560011</v>
      </c>
      <c r="B77" s="9" t="s">
        <v>4</v>
      </c>
      <c r="C77" s="48"/>
      <c r="D77" s="39"/>
      <c r="E77" s="39"/>
      <c r="F77" s="39"/>
      <c r="G77" s="39"/>
      <c r="H77" s="39"/>
      <c r="I77" s="77">
        <f t="shared" si="6"/>
        <v>40.15384615384615</v>
      </c>
      <c r="J77" s="39">
        <v>58</v>
      </c>
      <c r="K77" s="17"/>
      <c r="L77" s="107">
        <f t="shared" si="7"/>
        <v>0</v>
      </c>
    </row>
    <row r="78" spans="1:12" ht="12" customHeight="1">
      <c r="A78" s="61">
        <v>5560012</v>
      </c>
      <c r="B78" s="9" t="s">
        <v>34</v>
      </c>
      <c r="C78" s="48"/>
      <c r="D78" s="39"/>
      <c r="E78" s="39"/>
      <c r="F78" s="39"/>
      <c r="G78" s="39"/>
      <c r="H78" s="39"/>
      <c r="I78" s="77">
        <f t="shared" si="6"/>
        <v>59.53846153846154</v>
      </c>
      <c r="J78" s="39">
        <v>86</v>
      </c>
      <c r="K78" s="17"/>
      <c r="L78" s="107">
        <f t="shared" si="7"/>
        <v>0</v>
      </c>
    </row>
    <row r="79" spans="1:12" ht="12" customHeight="1">
      <c r="A79" s="61">
        <v>5545241</v>
      </c>
      <c r="B79" s="9" t="s">
        <v>5</v>
      </c>
      <c r="C79" s="48"/>
      <c r="D79" s="39"/>
      <c r="E79" s="39"/>
      <c r="F79" s="39"/>
      <c r="G79" s="39"/>
      <c r="H79" s="39"/>
      <c r="I79" s="77">
        <f t="shared" si="6"/>
        <v>23.53846153846154</v>
      </c>
      <c r="J79" s="39">
        <v>34</v>
      </c>
      <c r="K79" s="17"/>
      <c r="L79" s="107">
        <f t="shared" si="7"/>
        <v>0</v>
      </c>
    </row>
    <row r="80" spans="1:12" ht="12" customHeight="1">
      <c r="A80" s="61">
        <v>5545243</v>
      </c>
      <c r="B80" s="9" t="s">
        <v>37</v>
      </c>
      <c r="C80" s="48"/>
      <c r="D80" s="39"/>
      <c r="E80" s="39"/>
      <c r="F80" s="39"/>
      <c r="G80" s="39"/>
      <c r="H80" s="39"/>
      <c r="I80" s="77">
        <f t="shared" si="6"/>
        <v>23.53846153846154</v>
      </c>
      <c r="J80" s="39">
        <v>34</v>
      </c>
      <c r="K80" s="17"/>
      <c r="L80" s="107">
        <f t="shared" si="7"/>
        <v>0</v>
      </c>
    </row>
    <row r="81" spans="1:12" ht="12" customHeight="1">
      <c r="A81" s="61">
        <v>5545245</v>
      </c>
      <c r="B81" s="9" t="s">
        <v>6</v>
      </c>
      <c r="C81" s="48"/>
      <c r="D81" s="39"/>
      <c r="E81" s="39"/>
      <c r="F81" s="39"/>
      <c r="G81" s="39"/>
      <c r="H81" s="39"/>
      <c r="I81" s="77">
        <f t="shared" si="6"/>
        <v>18</v>
      </c>
      <c r="J81" s="39">
        <v>26</v>
      </c>
      <c r="K81" s="17"/>
      <c r="L81" s="107">
        <f t="shared" si="7"/>
        <v>0</v>
      </c>
    </row>
    <row r="82" spans="1:12" ht="11.25" customHeight="1">
      <c r="A82" s="61">
        <v>5545247</v>
      </c>
      <c r="B82" s="9" t="s">
        <v>17</v>
      </c>
      <c r="C82" s="48"/>
      <c r="D82" s="39"/>
      <c r="E82" s="39"/>
      <c r="F82" s="39"/>
      <c r="G82" s="39"/>
      <c r="H82" s="39"/>
      <c r="I82" s="77">
        <f t="shared" si="6"/>
        <v>18</v>
      </c>
      <c r="J82" s="39">
        <v>26</v>
      </c>
      <c r="K82" s="17"/>
      <c r="L82" s="107">
        <f t="shared" si="7"/>
        <v>0</v>
      </c>
    </row>
    <row r="83" spans="1:12" ht="12" customHeight="1">
      <c r="A83" s="61">
        <v>5545249</v>
      </c>
      <c r="B83" s="9" t="s">
        <v>7</v>
      </c>
      <c r="C83" s="48"/>
      <c r="D83" s="39"/>
      <c r="E83" s="39"/>
      <c r="F83" s="39"/>
      <c r="G83" s="39"/>
      <c r="H83" s="39"/>
      <c r="I83" s="77">
        <f t="shared" si="6"/>
        <v>18</v>
      </c>
      <c r="J83" s="39">
        <v>26</v>
      </c>
      <c r="K83" s="17"/>
      <c r="L83" s="107">
        <f t="shared" si="7"/>
        <v>0</v>
      </c>
    </row>
    <row r="84" spans="1:12" ht="12" customHeight="1">
      <c r="A84" s="66">
        <v>5542520</v>
      </c>
      <c r="B84" s="9" t="s">
        <v>132</v>
      </c>
      <c r="C84" s="48"/>
      <c r="D84" s="39"/>
      <c r="E84" s="39"/>
      <c r="F84" s="39"/>
      <c r="G84" s="39"/>
      <c r="H84" s="39"/>
      <c r="I84" s="39">
        <f aca="true" t="shared" si="8" ref="I84:I89">J84/2*0.9/0.65</f>
        <v>148.15384615384613</v>
      </c>
      <c r="J84" s="39">
        <v>214</v>
      </c>
      <c r="K84" s="17"/>
      <c r="L84" s="107">
        <f aca="true" t="shared" si="9" ref="L84:L89">K84*I84</f>
        <v>0</v>
      </c>
    </row>
    <row r="85" spans="1:12" ht="12" customHeight="1">
      <c r="A85" s="66">
        <v>5542522</v>
      </c>
      <c r="B85" s="9" t="s">
        <v>133</v>
      </c>
      <c r="C85" s="48"/>
      <c r="D85" s="39"/>
      <c r="E85" s="39"/>
      <c r="F85" s="39"/>
      <c r="G85" s="39"/>
      <c r="H85" s="39"/>
      <c r="I85" s="39">
        <f t="shared" si="8"/>
        <v>47.07692307692308</v>
      </c>
      <c r="J85" s="39">
        <v>68</v>
      </c>
      <c r="K85" s="17"/>
      <c r="L85" s="107">
        <f t="shared" si="9"/>
        <v>0</v>
      </c>
    </row>
    <row r="86" spans="1:12" ht="12" customHeight="1">
      <c r="A86" s="66">
        <v>5542524</v>
      </c>
      <c r="B86" s="9" t="s">
        <v>134</v>
      </c>
      <c r="C86" s="48"/>
      <c r="D86" s="39"/>
      <c r="E86" s="39"/>
      <c r="F86" s="39"/>
      <c r="G86" s="39"/>
      <c r="H86" s="39"/>
      <c r="I86" s="39">
        <f t="shared" si="8"/>
        <v>47.07692307692308</v>
      </c>
      <c r="J86" s="39">
        <v>68</v>
      </c>
      <c r="K86" s="17"/>
      <c r="L86" s="107">
        <f t="shared" si="9"/>
        <v>0</v>
      </c>
    </row>
    <row r="87" spans="1:12" ht="12" customHeight="1">
      <c r="A87" s="66">
        <v>5542526</v>
      </c>
      <c r="B87" s="9" t="s">
        <v>135</v>
      </c>
      <c r="C87" s="48"/>
      <c r="D87" s="39"/>
      <c r="E87" s="39"/>
      <c r="F87" s="39"/>
      <c r="G87" s="39"/>
      <c r="H87" s="39"/>
      <c r="I87" s="39">
        <f t="shared" si="8"/>
        <v>65.07692307692308</v>
      </c>
      <c r="J87" s="39">
        <v>94</v>
      </c>
      <c r="K87" s="17"/>
      <c r="L87" s="107">
        <f t="shared" si="9"/>
        <v>0</v>
      </c>
    </row>
    <row r="88" spans="1:12" ht="12" customHeight="1">
      <c r="A88" s="66">
        <v>5542534</v>
      </c>
      <c r="B88" s="9" t="s">
        <v>112</v>
      </c>
      <c r="C88" s="20"/>
      <c r="D88" s="39"/>
      <c r="E88" s="39"/>
      <c r="F88" s="39"/>
      <c r="G88" s="39"/>
      <c r="H88" s="39"/>
      <c r="I88" s="39">
        <f t="shared" si="8"/>
        <v>65.07692307692308</v>
      </c>
      <c r="J88" s="39">
        <v>94</v>
      </c>
      <c r="K88" s="17"/>
      <c r="L88" s="107">
        <f t="shared" si="9"/>
        <v>0</v>
      </c>
    </row>
    <row r="89" spans="1:12" ht="12" customHeight="1">
      <c r="A89" s="66">
        <v>5542550</v>
      </c>
      <c r="B89" s="9" t="s">
        <v>136</v>
      </c>
      <c r="C89" s="48"/>
      <c r="D89" s="39"/>
      <c r="E89" s="39"/>
      <c r="F89" s="39"/>
      <c r="G89" s="39"/>
      <c r="H89" s="39"/>
      <c r="I89" s="39">
        <f t="shared" si="8"/>
        <v>65.07692307692308</v>
      </c>
      <c r="J89" s="39">
        <v>94</v>
      </c>
      <c r="K89" s="17"/>
      <c r="L89" s="107">
        <f t="shared" si="9"/>
        <v>0</v>
      </c>
    </row>
    <row r="90" spans="1:12" ht="12" customHeight="1">
      <c r="A90" s="14" t="s">
        <v>79</v>
      </c>
      <c r="B90" s="64"/>
      <c r="C90" s="64"/>
      <c r="D90" s="12"/>
      <c r="E90" s="12"/>
      <c r="F90" s="12"/>
      <c r="G90" s="12"/>
      <c r="H90" s="12"/>
      <c r="I90" s="12"/>
      <c r="J90" s="12"/>
      <c r="K90" s="9"/>
      <c r="L90" s="110"/>
    </row>
    <row r="91" spans="1:12" ht="12" customHeight="1">
      <c r="A91" s="61">
        <v>5541004</v>
      </c>
      <c r="B91" s="9" t="s">
        <v>38</v>
      </c>
      <c r="C91" s="48"/>
      <c r="D91" s="39"/>
      <c r="E91" s="39"/>
      <c r="F91" s="39"/>
      <c r="G91" s="39"/>
      <c r="H91" s="39"/>
      <c r="I91" s="77">
        <f aca="true" t="shared" si="10" ref="I91:I101">J91/2*0.9/0.65</f>
        <v>6.23076923076923</v>
      </c>
      <c r="J91" s="39">
        <v>9</v>
      </c>
      <c r="K91" s="17"/>
      <c r="L91" s="107">
        <f aca="true" t="shared" si="11" ref="L91:L101">K91*I91</f>
        <v>0</v>
      </c>
    </row>
    <row r="92" spans="1:12" ht="12" customHeight="1">
      <c r="A92" s="61">
        <v>5540928</v>
      </c>
      <c r="B92" s="9" t="s">
        <v>13</v>
      </c>
      <c r="C92" s="48"/>
      <c r="D92" s="39"/>
      <c r="E92" s="39"/>
      <c r="F92" s="39"/>
      <c r="G92" s="39"/>
      <c r="H92" s="39"/>
      <c r="I92" s="77">
        <f t="shared" si="10"/>
        <v>7.615384615384615</v>
      </c>
      <c r="J92" s="39">
        <v>11</v>
      </c>
      <c r="K92" s="17"/>
      <c r="L92" s="107">
        <f t="shared" si="11"/>
        <v>0</v>
      </c>
    </row>
    <row r="93" spans="1:12" ht="12" customHeight="1">
      <c r="A93" s="61">
        <v>5542628</v>
      </c>
      <c r="B93" s="9" t="s">
        <v>14</v>
      </c>
      <c r="C93" s="48"/>
      <c r="D93" s="39"/>
      <c r="E93" s="39"/>
      <c r="F93" s="39"/>
      <c r="G93" s="39"/>
      <c r="H93" s="39"/>
      <c r="I93" s="77">
        <f t="shared" si="10"/>
        <v>5.1923076923076925</v>
      </c>
      <c r="J93" s="39">
        <v>7.5</v>
      </c>
      <c r="K93" s="17"/>
      <c r="L93" s="107">
        <f t="shared" si="11"/>
        <v>0</v>
      </c>
    </row>
    <row r="94" spans="1:12" ht="12" customHeight="1">
      <c r="A94" s="66">
        <v>5540901</v>
      </c>
      <c r="B94" s="9" t="s">
        <v>137</v>
      </c>
      <c r="C94" s="48"/>
      <c r="D94" s="39"/>
      <c r="E94" s="39"/>
      <c r="F94" s="39"/>
      <c r="G94" s="39"/>
      <c r="H94" s="39"/>
      <c r="I94" s="77">
        <f t="shared" si="10"/>
        <v>54</v>
      </c>
      <c r="J94" s="39">
        <v>78</v>
      </c>
      <c r="K94" s="17"/>
      <c r="L94" s="107">
        <f t="shared" si="11"/>
        <v>0</v>
      </c>
    </row>
    <row r="95" spans="1:12" ht="12" customHeight="1">
      <c r="A95" s="66">
        <v>5540902</v>
      </c>
      <c r="B95" s="9" t="s">
        <v>138</v>
      </c>
      <c r="C95" s="48"/>
      <c r="D95" s="39"/>
      <c r="E95" s="39"/>
      <c r="F95" s="39"/>
      <c r="G95" s="39"/>
      <c r="H95" s="39"/>
      <c r="I95" s="77">
        <f t="shared" si="10"/>
        <v>54</v>
      </c>
      <c r="J95" s="39">
        <v>78</v>
      </c>
      <c r="K95" s="17"/>
      <c r="L95" s="107">
        <f t="shared" si="11"/>
        <v>0</v>
      </c>
    </row>
    <row r="96" spans="1:12" ht="12" customHeight="1">
      <c r="A96" s="66">
        <v>5540911</v>
      </c>
      <c r="B96" s="9" t="s">
        <v>139</v>
      </c>
      <c r="C96" s="48"/>
      <c r="D96" s="39"/>
      <c r="E96" s="39"/>
      <c r="F96" s="39"/>
      <c r="G96" s="39"/>
      <c r="H96" s="39"/>
      <c r="I96" s="77">
        <f t="shared" si="10"/>
        <v>54</v>
      </c>
      <c r="J96" s="39">
        <v>78</v>
      </c>
      <c r="K96" s="17"/>
      <c r="L96" s="107">
        <f t="shared" si="11"/>
        <v>0</v>
      </c>
    </row>
    <row r="97" spans="1:12" ht="12" customHeight="1">
      <c r="A97" s="66">
        <v>5540912</v>
      </c>
      <c r="B97" s="9" t="s">
        <v>140</v>
      </c>
      <c r="C97" s="48"/>
      <c r="D97" s="39"/>
      <c r="E97" s="39"/>
      <c r="F97" s="39"/>
      <c r="G97" s="39"/>
      <c r="H97" s="39"/>
      <c r="I97" s="77">
        <f t="shared" si="10"/>
        <v>54</v>
      </c>
      <c r="J97" s="39">
        <v>78</v>
      </c>
      <c r="K97" s="17"/>
      <c r="L97" s="107">
        <f t="shared" si="11"/>
        <v>0</v>
      </c>
    </row>
    <row r="98" spans="1:12" ht="12" customHeight="1">
      <c r="A98" s="66">
        <v>5540921</v>
      </c>
      <c r="B98" s="9" t="s">
        <v>141</v>
      </c>
      <c r="C98" s="48"/>
      <c r="D98" s="39"/>
      <c r="E98" s="39"/>
      <c r="F98" s="39"/>
      <c r="G98" s="39"/>
      <c r="H98" s="39"/>
      <c r="I98" s="77">
        <f t="shared" si="10"/>
        <v>54</v>
      </c>
      <c r="J98" s="39">
        <v>78</v>
      </c>
      <c r="K98" s="17"/>
      <c r="L98" s="107">
        <f t="shared" si="11"/>
        <v>0</v>
      </c>
    </row>
    <row r="99" spans="1:12" ht="12" customHeight="1">
      <c r="A99" s="66">
        <v>5540922</v>
      </c>
      <c r="B99" s="9" t="s">
        <v>142</v>
      </c>
      <c r="C99" s="48"/>
      <c r="D99" s="39"/>
      <c r="E99" s="39"/>
      <c r="F99" s="39"/>
      <c r="G99" s="39"/>
      <c r="H99" s="39"/>
      <c r="I99" s="77">
        <f t="shared" si="10"/>
        <v>54</v>
      </c>
      <c r="J99" s="39">
        <v>78</v>
      </c>
      <c r="K99" s="17"/>
      <c r="L99" s="107">
        <f t="shared" si="11"/>
        <v>0</v>
      </c>
    </row>
    <row r="100" spans="1:12" ht="12" customHeight="1">
      <c r="A100" s="66">
        <v>5540965</v>
      </c>
      <c r="B100" s="9" t="s">
        <v>143</v>
      </c>
      <c r="C100" s="48"/>
      <c r="D100" s="39"/>
      <c r="E100" s="39"/>
      <c r="F100" s="39"/>
      <c r="G100" s="39"/>
      <c r="H100" s="39"/>
      <c r="I100" s="77">
        <f t="shared" si="10"/>
        <v>138.46153846153845</v>
      </c>
      <c r="J100" s="39">
        <v>200</v>
      </c>
      <c r="K100" s="17"/>
      <c r="L100" s="107">
        <f t="shared" si="11"/>
        <v>0</v>
      </c>
    </row>
    <row r="101" spans="1:12" ht="12" customHeight="1">
      <c r="A101" s="66">
        <v>5540966</v>
      </c>
      <c r="B101" s="9" t="s">
        <v>144</v>
      </c>
      <c r="C101" s="48"/>
      <c r="D101" s="39"/>
      <c r="E101" s="39"/>
      <c r="F101" s="39"/>
      <c r="G101" s="39"/>
      <c r="H101" s="39"/>
      <c r="I101" s="77">
        <f t="shared" si="10"/>
        <v>318.46153846153845</v>
      </c>
      <c r="J101" s="39">
        <v>460</v>
      </c>
      <c r="K101" s="17"/>
      <c r="L101" s="107">
        <f t="shared" si="11"/>
        <v>0</v>
      </c>
    </row>
    <row r="102" spans="1:12" ht="12" customHeight="1">
      <c r="A102" s="16" t="s">
        <v>80</v>
      </c>
      <c r="B102" s="21"/>
      <c r="C102" s="45"/>
      <c r="D102" s="51"/>
      <c r="E102" s="51"/>
      <c r="F102" s="51"/>
      <c r="G102" s="51"/>
      <c r="H102" s="51"/>
      <c r="I102" s="51"/>
      <c r="J102" s="12"/>
      <c r="K102" s="9"/>
      <c r="L102" s="110"/>
    </row>
    <row r="103" spans="1:12" ht="12" customHeight="1">
      <c r="A103" s="62">
        <v>5549883</v>
      </c>
      <c r="B103" s="7" t="s">
        <v>72</v>
      </c>
      <c r="C103" s="47"/>
      <c r="D103" s="8"/>
      <c r="E103" s="8"/>
      <c r="F103" s="8"/>
      <c r="G103" s="8"/>
      <c r="H103" s="8"/>
      <c r="I103" s="76">
        <f aca="true" t="shared" si="12" ref="I103:I108">J103/2*0.9/0.7</f>
        <v>360</v>
      </c>
      <c r="J103" s="8">
        <v>560</v>
      </c>
      <c r="K103" s="17"/>
      <c r="L103" s="107">
        <f aca="true" t="shared" si="13" ref="L103:L114">K103*I103</f>
        <v>0</v>
      </c>
    </row>
    <row r="104" spans="1:12" ht="12.75">
      <c r="A104" s="61">
        <v>5549885</v>
      </c>
      <c r="B104" s="9" t="s">
        <v>86</v>
      </c>
      <c r="C104" s="48"/>
      <c r="D104" s="39"/>
      <c r="E104" s="39"/>
      <c r="F104" s="39"/>
      <c r="G104" s="39"/>
      <c r="H104" s="39"/>
      <c r="I104" s="77">
        <f t="shared" si="12"/>
        <v>128.57142857142858</v>
      </c>
      <c r="J104" s="39">
        <v>200</v>
      </c>
      <c r="K104" s="17"/>
      <c r="L104" s="107">
        <f t="shared" si="13"/>
        <v>0</v>
      </c>
    </row>
    <row r="105" spans="1:12" ht="12.75">
      <c r="A105" s="66">
        <v>5549888</v>
      </c>
      <c r="B105" s="9" t="s">
        <v>158</v>
      </c>
      <c r="C105" s="48"/>
      <c r="D105" s="39"/>
      <c r="E105" s="39"/>
      <c r="F105" s="39"/>
      <c r="G105" s="39"/>
      <c r="H105" s="39"/>
      <c r="I105" s="77">
        <f t="shared" si="12"/>
        <v>270</v>
      </c>
      <c r="J105" s="39">
        <v>420</v>
      </c>
      <c r="K105" s="148"/>
      <c r="L105" s="107">
        <f t="shared" si="13"/>
        <v>0</v>
      </c>
    </row>
    <row r="106" spans="1:12" ht="12.75">
      <c r="A106" s="63">
        <v>5549889</v>
      </c>
      <c r="B106" s="49" t="s">
        <v>89</v>
      </c>
      <c r="C106" s="48"/>
      <c r="D106" s="39"/>
      <c r="E106" s="39"/>
      <c r="F106" s="39"/>
      <c r="G106" s="39"/>
      <c r="H106" s="39"/>
      <c r="I106" s="77">
        <f t="shared" si="12"/>
        <v>111.85714285714286</v>
      </c>
      <c r="J106" s="39">
        <v>174</v>
      </c>
      <c r="K106" s="17"/>
      <c r="L106" s="107">
        <f t="shared" si="13"/>
        <v>0</v>
      </c>
    </row>
    <row r="107" spans="1:12" ht="12" customHeight="1">
      <c r="A107" s="15">
        <v>5549890</v>
      </c>
      <c r="B107" s="112" t="s">
        <v>161</v>
      </c>
      <c r="I107" s="77">
        <f t="shared" si="12"/>
        <v>83.57142857142858</v>
      </c>
      <c r="J107" s="6">
        <v>130</v>
      </c>
      <c r="K107" s="17"/>
      <c r="L107" s="107">
        <f t="shared" si="13"/>
        <v>0</v>
      </c>
    </row>
    <row r="108" spans="1:12" ht="12" customHeight="1">
      <c r="A108" s="66">
        <v>5549891</v>
      </c>
      <c r="B108" s="67" t="s">
        <v>145</v>
      </c>
      <c r="C108" s="20"/>
      <c r="D108" s="20"/>
      <c r="E108" s="133"/>
      <c r="F108" s="135"/>
      <c r="G108" s="135"/>
      <c r="H108" s="135"/>
      <c r="I108" s="77">
        <f t="shared" si="12"/>
        <v>81.00000000000001</v>
      </c>
      <c r="J108" s="103">
        <v>126</v>
      </c>
      <c r="K108" s="17"/>
      <c r="L108" s="107">
        <f t="shared" si="13"/>
        <v>0</v>
      </c>
    </row>
    <row r="109" spans="1:12" ht="12" customHeight="1">
      <c r="A109" s="61">
        <v>5560030</v>
      </c>
      <c r="B109" s="9" t="s">
        <v>63</v>
      </c>
      <c r="C109" s="48"/>
      <c r="D109" s="39"/>
      <c r="E109" s="39"/>
      <c r="F109" s="39"/>
      <c r="G109" s="39"/>
      <c r="H109" s="39"/>
      <c r="I109" s="77">
        <f>J109/2*0.9/0.65</f>
        <v>60.92307692307692</v>
      </c>
      <c r="J109" s="39">
        <v>88</v>
      </c>
      <c r="K109" s="17"/>
      <c r="L109" s="107">
        <f t="shared" si="13"/>
        <v>0</v>
      </c>
    </row>
    <row r="110" spans="1:12" ht="12" customHeight="1">
      <c r="A110" s="63">
        <v>5549865</v>
      </c>
      <c r="B110" s="49" t="s">
        <v>64</v>
      </c>
      <c r="C110" s="49"/>
      <c r="D110" s="39"/>
      <c r="E110" s="39"/>
      <c r="F110" s="39"/>
      <c r="G110" s="39"/>
      <c r="H110" s="39"/>
      <c r="I110" s="77">
        <f>J110/2*0.9/0.7</f>
        <v>199.2857142857143</v>
      </c>
      <c r="J110" s="39">
        <v>310</v>
      </c>
      <c r="K110" s="17"/>
      <c r="L110" s="107">
        <f t="shared" si="13"/>
        <v>0</v>
      </c>
    </row>
    <row r="111" spans="1:12" ht="12" customHeight="1">
      <c r="A111" s="63">
        <v>5549866</v>
      </c>
      <c r="B111" s="49" t="s">
        <v>65</v>
      </c>
      <c r="C111" s="49"/>
      <c r="D111" s="39"/>
      <c r="E111" s="39"/>
      <c r="F111" s="39"/>
      <c r="G111" s="39"/>
      <c r="H111" s="39"/>
      <c r="I111" s="77">
        <f>J111/2*0.9/0.65</f>
        <v>18</v>
      </c>
      <c r="J111" s="39">
        <v>26</v>
      </c>
      <c r="K111" s="17"/>
      <c r="L111" s="107">
        <f t="shared" si="13"/>
        <v>0</v>
      </c>
    </row>
    <row r="112" spans="1:12" ht="12" customHeight="1">
      <c r="A112" s="63">
        <v>5549867</v>
      </c>
      <c r="B112" s="49" t="s">
        <v>66</v>
      </c>
      <c r="C112" s="49"/>
      <c r="D112" s="39"/>
      <c r="E112" s="39"/>
      <c r="F112" s="39"/>
      <c r="G112" s="39"/>
      <c r="H112" s="39"/>
      <c r="I112" s="77">
        <f>J112/2*0.9/0.7</f>
        <v>83.57142857142858</v>
      </c>
      <c r="J112" s="39">
        <v>130</v>
      </c>
      <c r="K112" s="17"/>
      <c r="L112" s="107">
        <f t="shared" si="13"/>
        <v>0</v>
      </c>
    </row>
    <row r="113" spans="1:12" ht="12" customHeight="1">
      <c r="A113" s="61">
        <v>5544272</v>
      </c>
      <c r="B113" s="9" t="s">
        <v>67</v>
      </c>
      <c r="C113" s="48"/>
      <c r="D113" s="39"/>
      <c r="E113" s="39"/>
      <c r="F113" s="39"/>
      <c r="G113" s="39"/>
      <c r="H113" s="39"/>
      <c r="I113" s="77">
        <f>J113/2*0.9/0.7</f>
        <v>83.57142857142858</v>
      </c>
      <c r="J113" s="39">
        <v>130</v>
      </c>
      <c r="K113" s="17"/>
      <c r="L113" s="107">
        <f t="shared" si="13"/>
        <v>0</v>
      </c>
    </row>
    <row r="114" spans="1:12" ht="12" customHeight="1">
      <c r="A114" s="121">
        <v>5544274</v>
      </c>
      <c r="B114" s="122" t="s">
        <v>98</v>
      </c>
      <c r="C114" s="122"/>
      <c r="D114" s="39"/>
      <c r="E114" s="39"/>
      <c r="F114" s="39"/>
      <c r="G114" s="39"/>
      <c r="H114" s="39"/>
      <c r="I114" s="77">
        <f>J114/2*0.9/0.7</f>
        <v>115.71428571428572</v>
      </c>
      <c r="J114" s="39">
        <v>180</v>
      </c>
      <c r="K114" s="17"/>
      <c r="L114" s="107">
        <f t="shared" si="13"/>
        <v>0</v>
      </c>
    </row>
    <row r="115" spans="1:12" ht="12" customHeight="1">
      <c r="A115" s="16" t="s">
        <v>81</v>
      </c>
      <c r="B115" s="65"/>
      <c r="C115" s="45"/>
      <c r="D115" s="51"/>
      <c r="E115" s="51"/>
      <c r="F115" s="51"/>
      <c r="G115" s="51"/>
      <c r="H115" s="51"/>
      <c r="I115" s="51"/>
      <c r="J115" s="12"/>
      <c r="K115" s="9"/>
      <c r="L115" s="110"/>
    </row>
    <row r="116" spans="1:12" ht="12" customHeight="1">
      <c r="A116" s="61">
        <v>5541001</v>
      </c>
      <c r="B116" s="9" t="s">
        <v>35</v>
      </c>
      <c r="C116" s="48"/>
      <c r="D116" s="39"/>
      <c r="E116" s="39"/>
      <c r="F116" s="39"/>
      <c r="G116" s="39"/>
      <c r="H116" s="39"/>
      <c r="I116" s="77">
        <f aca="true" t="shared" si="14" ref="I116:I125">J116/2*0.9/0.65</f>
        <v>37.38461538461539</v>
      </c>
      <c r="J116" s="39">
        <v>54</v>
      </c>
      <c r="K116" s="17"/>
      <c r="L116" s="107">
        <f aca="true" t="shared" si="15" ref="L116:L125">K116*I116</f>
        <v>0</v>
      </c>
    </row>
    <row r="117" spans="1:12" ht="12" customHeight="1">
      <c r="A117" s="61">
        <v>5541000</v>
      </c>
      <c r="B117" s="9" t="s">
        <v>15</v>
      </c>
      <c r="C117" s="48"/>
      <c r="D117" s="39"/>
      <c r="E117" s="39"/>
      <c r="F117" s="39"/>
      <c r="G117" s="39"/>
      <c r="H117" s="39"/>
      <c r="I117" s="77">
        <f t="shared" si="14"/>
        <v>15.923076923076922</v>
      </c>
      <c r="J117" s="39">
        <v>23</v>
      </c>
      <c r="K117" s="17"/>
      <c r="L117" s="107">
        <f t="shared" si="15"/>
        <v>0</v>
      </c>
    </row>
    <row r="118" spans="1:12" ht="12" customHeight="1">
      <c r="A118" s="66">
        <v>5560033</v>
      </c>
      <c r="B118" s="9" t="s">
        <v>68</v>
      </c>
      <c r="C118" s="48"/>
      <c r="D118" s="39"/>
      <c r="E118" s="39"/>
      <c r="F118" s="39"/>
      <c r="G118" s="39"/>
      <c r="H118" s="39"/>
      <c r="I118" s="77">
        <f t="shared" si="14"/>
        <v>45.692307692307686</v>
      </c>
      <c r="J118" s="39">
        <v>66</v>
      </c>
      <c r="K118" s="17"/>
      <c r="L118" s="107">
        <f t="shared" si="15"/>
        <v>0</v>
      </c>
    </row>
    <row r="119" spans="1:12" ht="12" customHeight="1">
      <c r="A119" s="61">
        <v>5540493</v>
      </c>
      <c r="B119" s="9" t="s">
        <v>69</v>
      </c>
      <c r="C119" s="48"/>
      <c r="D119" s="39"/>
      <c r="E119" s="39"/>
      <c r="F119" s="39"/>
      <c r="G119" s="39"/>
      <c r="H119" s="39"/>
      <c r="I119" s="77">
        <f t="shared" si="14"/>
        <v>124.61538461538461</v>
      </c>
      <c r="J119" s="39">
        <v>180</v>
      </c>
      <c r="K119" s="17"/>
      <c r="L119" s="107">
        <f t="shared" si="15"/>
        <v>0</v>
      </c>
    </row>
    <row r="120" spans="1:12" ht="12" customHeight="1">
      <c r="A120" s="61">
        <v>5544000</v>
      </c>
      <c r="B120" s="9" t="s">
        <v>70</v>
      </c>
      <c r="C120" s="48"/>
      <c r="D120" s="39"/>
      <c r="E120" s="39"/>
      <c r="F120" s="39"/>
      <c r="G120" s="39"/>
      <c r="H120" s="39"/>
      <c r="I120" s="77">
        <f t="shared" si="14"/>
        <v>11.076923076923077</v>
      </c>
      <c r="J120" s="39">
        <v>16</v>
      </c>
      <c r="K120" s="17"/>
      <c r="L120" s="107">
        <f t="shared" si="15"/>
        <v>0</v>
      </c>
    </row>
    <row r="121" spans="1:12" ht="12" customHeight="1">
      <c r="A121" s="61">
        <v>5542805</v>
      </c>
      <c r="B121" s="9" t="s">
        <v>146</v>
      </c>
      <c r="C121" s="48"/>
      <c r="D121" s="39"/>
      <c r="E121" s="39"/>
      <c r="F121" s="39"/>
      <c r="G121" s="39"/>
      <c r="H121" s="39"/>
      <c r="I121" s="77">
        <f t="shared" si="14"/>
        <v>29.07692307692308</v>
      </c>
      <c r="J121" s="39">
        <v>42</v>
      </c>
      <c r="K121" s="17"/>
      <c r="L121" s="107">
        <f t="shared" si="15"/>
        <v>0</v>
      </c>
    </row>
    <row r="122" spans="1:12" ht="12" customHeight="1">
      <c r="A122" s="66">
        <v>5542810</v>
      </c>
      <c r="B122" s="9" t="s">
        <v>159</v>
      </c>
      <c r="C122" s="20"/>
      <c r="D122" s="20"/>
      <c r="E122" s="20"/>
      <c r="F122" s="20"/>
      <c r="G122" s="20"/>
      <c r="H122" s="39"/>
      <c r="I122" s="77">
        <f t="shared" si="14"/>
        <v>92.76923076923077</v>
      </c>
      <c r="J122" s="39">
        <v>134</v>
      </c>
      <c r="K122" s="148"/>
      <c r="L122" s="107">
        <f t="shared" si="15"/>
        <v>0</v>
      </c>
    </row>
    <row r="123" spans="1:12" ht="12" customHeight="1">
      <c r="A123" s="66">
        <v>5542811</v>
      </c>
      <c r="B123" s="9" t="s">
        <v>160</v>
      </c>
      <c r="C123" s="20"/>
      <c r="D123" s="20"/>
      <c r="E123" s="20"/>
      <c r="F123" s="20"/>
      <c r="G123" s="20"/>
      <c r="H123" s="39"/>
      <c r="I123" s="77">
        <f t="shared" si="14"/>
        <v>47.07692307692308</v>
      </c>
      <c r="J123" s="39">
        <v>68</v>
      </c>
      <c r="K123" s="148"/>
      <c r="L123" s="107">
        <f t="shared" si="15"/>
        <v>0</v>
      </c>
    </row>
    <row r="124" spans="1:12" ht="12" customHeight="1">
      <c r="A124" s="61">
        <v>5547007</v>
      </c>
      <c r="B124" s="9" t="s">
        <v>46</v>
      </c>
      <c r="C124" s="48"/>
      <c r="D124" s="39"/>
      <c r="E124" s="39"/>
      <c r="F124" s="39"/>
      <c r="G124" s="39"/>
      <c r="H124" s="39"/>
      <c r="I124" s="77">
        <f t="shared" si="14"/>
        <v>8.307692307692308</v>
      </c>
      <c r="J124" s="39">
        <v>12</v>
      </c>
      <c r="K124" s="17"/>
      <c r="L124" s="107">
        <f t="shared" si="15"/>
        <v>0</v>
      </c>
    </row>
    <row r="125" spans="1:13" s="31" customFormat="1" ht="12" customHeight="1">
      <c r="A125" s="61">
        <v>5547008</v>
      </c>
      <c r="B125" s="9" t="s">
        <v>16</v>
      </c>
      <c r="C125" s="48"/>
      <c r="D125" s="39"/>
      <c r="E125" s="39"/>
      <c r="F125" s="39"/>
      <c r="G125" s="39"/>
      <c r="H125" s="39"/>
      <c r="I125" s="77">
        <f t="shared" si="14"/>
        <v>9</v>
      </c>
      <c r="J125" s="39">
        <v>13</v>
      </c>
      <c r="K125" s="162"/>
      <c r="L125" s="163">
        <f t="shared" si="15"/>
        <v>0</v>
      </c>
      <c r="M125"/>
    </row>
    <row r="126" spans="1:13" s="31" customFormat="1" ht="12" customHeight="1">
      <c r="A126" s="80" t="s">
        <v>47</v>
      </c>
      <c r="B126" s="81"/>
      <c r="C126" s="81"/>
      <c r="D126" s="19"/>
      <c r="E126" s="19"/>
      <c r="F126" s="19"/>
      <c r="G126" s="19"/>
      <c r="H126" s="19"/>
      <c r="I126" s="19"/>
      <c r="J126" s="19"/>
      <c r="K126" s="129"/>
      <c r="L126" s="164"/>
      <c r="M126"/>
    </row>
    <row r="127" spans="1:12" ht="12" customHeight="1" thickBot="1">
      <c r="A127" s="21"/>
      <c r="B127" s="13"/>
      <c r="C127" s="45"/>
      <c r="D127" s="45"/>
      <c r="E127" s="12"/>
      <c r="F127" s="12"/>
      <c r="G127" s="12"/>
      <c r="H127" s="12"/>
      <c r="I127" s="12"/>
      <c r="J127" s="12" t="s">
        <v>84</v>
      </c>
      <c r="K127" s="13"/>
      <c r="L127" s="108">
        <f>SUM(L13:L125)</f>
        <v>0</v>
      </c>
    </row>
    <row r="128" spans="1:12" ht="12" customHeight="1" thickBot="1">
      <c r="A128" s="21"/>
      <c r="B128" s="13"/>
      <c r="C128" s="45"/>
      <c r="D128" s="45"/>
      <c r="E128" s="12"/>
      <c r="F128" s="12"/>
      <c r="G128" s="12"/>
      <c r="H128" s="12"/>
      <c r="I128" s="12"/>
      <c r="J128" s="12"/>
      <c r="K128" s="13"/>
      <c r="L128" s="13"/>
    </row>
    <row r="129" spans="1:12" ht="12" customHeight="1">
      <c r="A129" s="165" t="s">
        <v>53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7"/>
    </row>
    <row r="130" spans="1:12" ht="12.75">
      <c r="A130" s="168" t="s">
        <v>54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70"/>
    </row>
    <row r="131" spans="1:12" ht="13.5" thickBot="1">
      <c r="A131" s="171" t="s">
        <v>55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3"/>
    </row>
  </sheetData>
  <sheetProtection/>
  <mergeCells count="4">
    <mergeCell ref="A129:L129"/>
    <mergeCell ref="A130:L130"/>
    <mergeCell ref="A131:L131"/>
    <mergeCell ref="A10:L10"/>
  </mergeCells>
  <printOptions/>
  <pageMargins left="0.13" right="0" top="0.5" bottom="0" header="0.25" footer="0"/>
  <pageSetup fitToHeight="5" horizontalDpi="600" verticalDpi="600" orientation="portrait" r:id="rId2"/>
  <headerFooter alignWithMargins="0">
    <oddHeader>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Ian Harvey</cp:lastModifiedBy>
  <cp:lastPrinted>2023-08-07T15:45:39Z</cp:lastPrinted>
  <dcterms:created xsi:type="dcterms:W3CDTF">2002-03-19T17:48:50Z</dcterms:created>
  <dcterms:modified xsi:type="dcterms:W3CDTF">2023-08-25T17:42:33Z</dcterms:modified>
  <cp:category/>
  <cp:version/>
  <cp:contentType/>
  <cp:contentStatus/>
</cp:coreProperties>
</file>